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arpos_info1\Desktop\"/>
    </mc:Choice>
  </mc:AlternateContent>
  <bookViews>
    <workbookView xWindow="0" yWindow="0" windowWidth="28800" windowHeight="1230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62913"/>
</workbook>
</file>

<file path=xl/calcChain.xml><?xml version="1.0" encoding="utf-8"?>
<calcChain xmlns="http://schemas.openxmlformats.org/spreadsheetml/2006/main">
  <c r="O214" i="1" l="1"/>
  <c r="D11" i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 s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Q103" i="1" l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164" i="1" l="1"/>
  <c r="D164" i="1" s="1"/>
  <c r="D20" i="1"/>
  <c r="C26" i="1"/>
  <c r="C22" i="1"/>
  <c r="D22" i="1" s="1"/>
  <c r="D21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<sst xmlns="http://schemas.openxmlformats.org/spreadsheetml/2006/main" count="275" uniqueCount="219">
  <si>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</si>
  <si>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</si>
  <si>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</si>
  <si>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</si>
  <si>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</si>
  <si>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</si>
  <si>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</si>
  <si>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</si>
  <si>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</si>
  <si>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</si>
  <si>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</si>
  <si>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</si>
  <si>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</si>
  <si>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</si>
  <si>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</si>
  <si>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</si>
  <si>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</si>
  <si>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</si>
  <si>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</si>
  <si>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</si>
  <si>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</si>
  <si>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</si>
  <si>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</si>
  <si>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</si>
  <si>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</si>
  <si>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</si>
  <si>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</si>
  <si>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</si>
  <si>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</si>
  <si>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</si>
  <si>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</si>
  <si>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</si>
  <si>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</si>
  <si>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</si>
  <si>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</si>
  <si>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</si>
  <si>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</si>
  <si>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</si>
  <si>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</si>
  <si>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</si>
  <si>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</si>
  <si>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</si>
  <si>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</si>
  <si>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</si>
  <si>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</si>
  <si>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</si>
  <si>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</si>
  <si>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</si>
  <si>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</si>
  <si>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</si>
  <si>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</si>
  <si>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</si>
  <si>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</si>
  <si>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</si>
  <si>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</si>
  <si>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</si>
  <si>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</si>
  <si>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</si>
  <si>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</si>
  <si>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</si>
  <si>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</si>
  <si>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</si>
  <si>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</si>
  <si>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</si>
  <si>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</si>
  <si>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</si>
  <si>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</si>
  <si>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</si>
  <si>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</si>
  <si>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</si>
  <si>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</si>
  <si>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</si>
  <si>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</si>
  <si>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</si>
  <si>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</si>
  <si>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</si>
  <si>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</si>
  <si>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</si>
  <si>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</si>
  <si>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</si>
  <si>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</si>
  <si>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</si>
  <si>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</si>
  <si>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</si>
  <si>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</si>
  <si>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</si>
  <si>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</si>
  <si>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</si>
  <si>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</si>
  <si>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</si>
  <si>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</si>
  <si>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</si>
  <si>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</si>
  <si>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</si>
  <si>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</si>
  <si>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</si>
  <si>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</si>
  <si>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</si>
  <si>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</si>
  <si>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</si>
  <si>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</si>
  <si>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</si>
  <si>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</si>
  <si>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</si>
  <si>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</si>
  <si>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</si>
  <si>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</si>
  <si>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</si>
  <si>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</si>
  <si>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</si>
  <si>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</si>
  <si>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</si>
  <si>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</si>
  <si>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</si>
  <si>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</si>
  <si>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</si>
  <si>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</si>
  <si>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</si>
  <si>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</si>
  <si>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</si>
  <si>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</si>
  <si>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</si>
  <si>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</si>
  <si>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</si>
  <si>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</si>
  <si>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</si>
  <si>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</si>
  <si>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</si>
  <si>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</si>
  <si>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</si>
  <si>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</si>
  <si>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</si>
  <si>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</si>
  <si>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</si>
  <si>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</si>
  <si>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</si>
  <si>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</si>
  <si>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</si>
  <si>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</si>
  <si>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</si>
  <si>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</si>
  <si>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</si>
  <si>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</si>
  <si>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</si>
  <si>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</si>
  <si>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</si>
  <si>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</si>
  <si>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</si>
  <si>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</si>
  <si>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</si>
  <si>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</si>
  <si>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</si>
  <si>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</si>
  <si>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</si>
  <si>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</si>
  <si>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</si>
  <si>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</si>
  <si>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</si>
  <si>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</si>
  <si>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</si>
  <si>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</si>
  <si>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</si>
  <si>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</si>
  <si>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</si>
  <si>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</si>
  <si>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</si>
  <si>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</si>
  <si>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</si>
  <si>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</si>
  <si>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</si>
  <si>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</si>
  <si>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</si>
  <si>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</si>
  <si>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</si>
  <si>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</si>
  <si>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</si>
  <si>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</si>
  <si>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</si>
  <si>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</si>
  <si>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</si>
  <si>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</si>
  <si>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</si>
  <si>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</si>
  <si>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</si>
  <si>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</si>
  <si>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</si>
  <si>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</si>
  <si>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</si>
  <si>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</si>
  <si>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</si>
  <si>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</si>
  <si>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</si>
  <si>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</si>
  <si>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</si>
  <si>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</si>
  <si>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</si>
  <si>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</si>
  <si>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</si>
  <si>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</si>
  <si>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</si>
  <si>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</si>
  <si>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</si>
  <si>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</si>
  <si>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</si>
  <si>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</si>
  <si>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</si>
  <si>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</si>
  <si>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</si>
  <si>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</si>
  <si>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</si>
  <si>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</si>
  <si>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</si>
  <si>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</si>
  <si>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</si>
  <si>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</si>
  <si>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</si>
  <si>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</si>
  <si>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</si>
  <si>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07 сентября 2023 г. (СХО и КФХ)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</si>
</sst>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O121" activePane="bottomRight" state="frozen"/>
      <selection activeCell="A2" sqref="A2"/>
      <selection pane="topRight" activeCell="F2" sqref="F2"/>
      <selection pane="bottomLeft" activeCell="A7" sqref="A7"/>
      <selection pane="bottomRight" activeCell="O207" sqref="O207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55.5" customHeight="1" thickBot="1" x14ac:dyDescent="0.3">
      <c r="A2" s="204" t="s">
        <v>218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5" t="s">
        <v>3</v>
      </c>
      <c r="B4" s="208" t="s">
        <v>214</v>
      </c>
      <c r="C4" s="201" t="s">
        <v>215</v>
      </c>
      <c r="D4" s="201" t="s">
        <v>216</v>
      </c>
      <c r="E4" s="211" t="s">
        <v>4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3"/>
      <c r="Z4" s="178" t="s">
        <v>0</v>
      </c>
    </row>
    <row r="5" spans="1:26" s="178" customFormat="1" ht="57.75" customHeight="1" x14ac:dyDescent="0.25">
      <c r="A5" s="206"/>
      <c r="B5" s="209"/>
      <c r="C5" s="202"/>
      <c r="D5" s="202"/>
      <c r="E5" s="199" t="s">
        <v>5</v>
      </c>
      <c r="F5" s="199" t="s">
        <v>6</v>
      </c>
      <c r="G5" s="199" t="s">
        <v>7</v>
      </c>
      <c r="H5" s="199" t="s">
        <v>8</v>
      </c>
      <c r="I5" s="199" t="s">
        <v>9</v>
      </c>
      <c r="J5" s="199" t="s">
        <v>10</v>
      </c>
      <c r="K5" s="199" t="s">
        <v>11</v>
      </c>
      <c r="L5" s="199" t="s">
        <v>12</v>
      </c>
      <c r="M5" s="199" t="s">
        <v>13</v>
      </c>
      <c r="N5" s="199" t="s">
        <v>14</v>
      </c>
      <c r="O5" s="199" t="s">
        <v>15</v>
      </c>
      <c r="P5" s="199" t="s">
        <v>16</v>
      </c>
      <c r="Q5" s="199" t="s">
        <v>17</v>
      </c>
      <c r="R5" s="199" t="s">
        <v>18</v>
      </c>
      <c r="S5" s="199" t="s">
        <v>19</v>
      </c>
      <c r="T5" s="199" t="s">
        <v>20</v>
      </c>
      <c r="U5" s="199" t="s">
        <v>21</v>
      </c>
      <c r="V5" s="199" t="s">
        <v>22</v>
      </c>
      <c r="W5" s="199" t="s">
        <v>23</v>
      </c>
      <c r="X5" s="199" t="s">
        <v>24</v>
      </c>
      <c r="Y5" s="199" t="s">
        <v>25</v>
      </c>
    </row>
    <row r="6" spans="1:26" s="178" customFormat="1" ht="53.25" customHeight="1" thickBot="1" x14ac:dyDescent="0.3">
      <c r="A6" s="207"/>
      <c r="B6" s="210"/>
      <c r="C6" s="203"/>
      <c r="D6" s="203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spans="1:26" s="2" customFormat="1" ht="30" hidden="1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 x14ac:dyDescent="0.2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 x14ac:dyDescent="0.2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 x14ac:dyDescent="0.2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 x14ac:dyDescent="0.2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 x14ac:dyDescent="0.2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 x14ac:dyDescent="0.2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 x14ac:dyDescent="0.2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211981</v>
      </c>
      <c r="D41" s="15">
        <f t="shared" si="0"/>
        <v>1.0587192344574077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6680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222380</v>
      </c>
      <c r="D42" s="15">
        <f t="shared" si="0"/>
        <v>1.0296228389402822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6691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1.049056283346149</v>
      </c>
      <c r="D44" s="15">
        <f t="shared" si="0"/>
        <v>0.97251736383911314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1.0016467065868264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95275</v>
      </c>
      <c r="D45" s="15">
        <f t="shared" si="0"/>
        <v>0.98303738173113631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1614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97050</v>
      </c>
      <c r="D46" s="15">
        <f t="shared" si="0"/>
        <v>1.034240225071134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4384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236103.7</v>
      </c>
      <c r="D51" s="15">
        <f t="shared" si="0"/>
        <v>0.93959280970061654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3342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160991.70000000001</v>
      </c>
      <c r="D52" s="15">
        <f t="shared" si="0"/>
        <v>0.92515458348657598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3095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5628.6</v>
      </c>
      <c r="D54" s="15">
        <f>C54/B54</f>
        <v>1.1250449730161904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54">
        <v>217.5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1.027023081835599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1.0957178841309825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924.5</v>
      </c>
      <c r="D58" s="15">
        <f t="shared" si="0"/>
        <v>1.1165458937198067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48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1.0940828402366864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1.0666666666666667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43219.400000000009</v>
      </c>
      <c r="D63" s="15">
        <f t="shared" si="0"/>
        <v>1.1474989379779101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1759.5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19374</v>
      </c>
      <c r="D71" s="15">
        <f t="shared" ref="D71:D79" si="22">C71/B71</f>
        <v>1.0724011956160744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723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10264</v>
      </c>
      <c r="D72" s="15">
        <f t="shared" si="22"/>
        <v>1.1790924755887422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350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9790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1231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307545.5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customHeight="1" collapsed="1" x14ac:dyDescent="0.2">
      <c r="A102" s="172" t="s">
        <v>91</v>
      </c>
      <c r="B102" s="144">
        <v>297991</v>
      </c>
      <c r="C102" s="173">
        <f>SUM(E102:Y102)</f>
        <v>298792</v>
      </c>
      <c r="D102" s="174">
        <f>C102/B102</f>
        <v>1.0026880006443148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79">
        <v>8692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290314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v>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0.99715995367821042</v>
      </c>
      <c r="D104" s="15">
        <f t="shared" ref="D104:D131" si="26">C104/B104</f>
        <v>1.0146810516894225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 t="e">
        <f t="shared" si="27"/>
        <v>#DIV/0!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-8478</v>
      </c>
      <c r="D105" s="166">
        <f t="shared" si="26"/>
        <v>-1.6191749427043545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-8692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customHeight="1" x14ac:dyDescent="0.2">
      <c r="A106" s="11" t="s">
        <v>92</v>
      </c>
      <c r="B106" s="93">
        <v>167595</v>
      </c>
      <c r="C106" s="26">
        <f t="shared" ref="C106:C110" si="30">SUM(E106:Y106)</f>
        <v>162498.5</v>
      </c>
      <c r="D106" s="15">
        <f t="shared" si="26"/>
        <v>0.96959038157462929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3063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customHeight="1" x14ac:dyDescent="0.2">
      <c r="A107" s="11" t="s">
        <v>93</v>
      </c>
      <c r="B107" s="93">
        <v>9935</v>
      </c>
      <c r="C107" s="26">
        <f t="shared" si="30"/>
        <v>10218</v>
      </c>
      <c r="D107" s="15">
        <f t="shared" si="26"/>
        <v>1.0284851534977353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674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customHeight="1" x14ac:dyDescent="0.2">
      <c r="A108" s="11" t="s">
        <v>94</v>
      </c>
      <c r="B108" s="93">
        <v>94835</v>
      </c>
      <c r="C108" s="26">
        <f t="shared" si="30"/>
        <v>94433.3</v>
      </c>
      <c r="D108" s="15">
        <f t="shared" si="26"/>
        <v>0.99576422206991089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93">
        <v>4310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>
        <v>0</v>
      </c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customHeight="1" x14ac:dyDescent="0.2">
      <c r="A111" s="172" t="s">
        <v>97</v>
      </c>
      <c r="B111" s="173">
        <v>297991</v>
      </c>
      <c r="C111" s="173">
        <f>SUM(E111:Y111)</f>
        <v>298792</v>
      </c>
      <c r="D111" s="174">
        <f t="shared" si="26"/>
        <v>1.0026880006443148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79">
        <v>8692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0.99715995367821042</v>
      </c>
      <c r="D112" s="15">
        <f t="shared" si="26"/>
        <v>1.0146810516894225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1.0028845044421368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customHeight="1" x14ac:dyDescent="0.2">
      <c r="A113" s="11" t="s">
        <v>197</v>
      </c>
      <c r="B113" s="93">
        <v>167595</v>
      </c>
      <c r="C113" s="26">
        <f t="shared" ref="C113:C124" si="33">SUM(E113:Y113)</f>
        <v>165794</v>
      </c>
      <c r="D113" s="15">
        <f t="shared" si="26"/>
        <v>0.9892538560219577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3063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customHeight="1" x14ac:dyDescent="0.2">
      <c r="A114" s="11" t="s">
        <v>93</v>
      </c>
      <c r="B114" s="93">
        <v>9935</v>
      </c>
      <c r="C114" s="26">
        <f t="shared" si="33"/>
        <v>10274</v>
      </c>
      <c r="D114" s="15">
        <f t="shared" si="26"/>
        <v>1.0341217916456971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674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customHeight="1" x14ac:dyDescent="0.2">
      <c r="A115" s="11" t="s">
        <v>94</v>
      </c>
      <c r="B115" s="93">
        <v>94835</v>
      </c>
      <c r="C115" s="26">
        <f t="shared" si="33"/>
        <v>95823.8</v>
      </c>
      <c r="D115" s="15">
        <f t="shared" si="26"/>
        <v>1.0104265302894502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93">
        <v>4310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customHeight="1" x14ac:dyDescent="0.2">
      <c r="A119" s="31" t="s">
        <v>185</v>
      </c>
      <c r="B119" s="27">
        <v>582036</v>
      </c>
      <c r="C119" s="27">
        <f>SUM(E119:Y119)</f>
        <v>1016435.1000000001</v>
      </c>
      <c r="D119" s="15">
        <f t="shared" si="26"/>
        <v>1.7463440405748101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192">
        <v>25628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1.7077202620967744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customHeight="1" x14ac:dyDescent="0.2">
      <c r="A121" s="11" t="s">
        <v>92</v>
      </c>
      <c r="B121" s="26">
        <v>339356</v>
      </c>
      <c r="C121" s="26">
        <f t="shared" si="33"/>
        <v>574646.1100000001</v>
      </c>
      <c r="D121" s="15">
        <f t="shared" si="26"/>
        <v>1.6933430085220245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9597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customHeight="1" x14ac:dyDescent="0.2">
      <c r="A122" s="11" t="s">
        <v>93</v>
      </c>
      <c r="B122" s="26">
        <v>19109</v>
      </c>
      <c r="C122" s="26">
        <f t="shared" si="33"/>
        <v>31519</v>
      </c>
      <c r="D122" s="15">
        <f t="shared" si="26"/>
        <v>1.649432204720289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1674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customHeight="1" x14ac:dyDescent="0.2">
      <c r="A123" s="11" t="s">
        <v>94</v>
      </c>
      <c r="B123" s="26">
        <v>179619</v>
      </c>
      <c r="C123" s="26">
        <f t="shared" si="33"/>
        <v>310885.90000000002</v>
      </c>
      <c r="D123" s="15">
        <f t="shared" si="26"/>
        <v>1.7308074312851092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93">
        <v>13117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customHeight="1" x14ac:dyDescent="0.2">
      <c r="A126" s="31" t="s">
        <v>98</v>
      </c>
      <c r="B126" s="50">
        <f>B119/B111*10</f>
        <v>19.531999288569118</v>
      </c>
      <c r="C126" s="50">
        <f>C119/C111*10</f>
        <v>34.018149749658633</v>
      </c>
      <c r="D126" s="15">
        <f t="shared" si="26"/>
        <v>1.7416624507849214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92">
        <v>29.5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34.660247656730647</v>
      </c>
      <c r="D127" s="15">
        <f t="shared" si="26"/>
        <v>1.7117375870854714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v>31.3</v>
      </c>
      <c r="P127" s="160">
        <f t="shared" ref="P127:Y127" si="45">P121/P113*10</f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customHeight="1" x14ac:dyDescent="0.2">
      <c r="A128" s="11" t="s">
        <v>93</v>
      </c>
      <c r="B128" s="51">
        <f t="shared" si="41"/>
        <v>19.234021137393057</v>
      </c>
      <c r="C128" s="51">
        <f t="shared" si="41"/>
        <v>30.678411524235933</v>
      </c>
      <c r="D128" s="15">
        <f t="shared" si="26"/>
        <v>1.5950076848253909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v>24.8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customHeight="1" x14ac:dyDescent="0.2">
      <c r="A129" s="11" t="s">
        <v>94</v>
      </c>
      <c r="B129" s="51">
        <f t="shared" si="41"/>
        <v>18.94015922391522</v>
      </c>
      <c r="C129" s="51">
        <f t="shared" si="41"/>
        <v>32.443495248570812</v>
      </c>
      <c r="D129" s="15">
        <f t="shared" si="26"/>
        <v>1.7129473340226886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94">
        <v>30.5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5105</v>
      </c>
      <c r="D133" s="15">
        <f t="shared" si="54"/>
        <v>2.3278613771089831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492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customHeight="1" x14ac:dyDescent="0.2">
      <c r="A134" s="31" t="s">
        <v>100</v>
      </c>
      <c r="B134" s="27">
        <v>81</v>
      </c>
      <c r="C134" s="27">
        <f>SUM(E134:Y134)</f>
        <v>311</v>
      </c>
      <c r="D134" s="15">
        <f t="shared" si="54"/>
        <v>3.8395061728395063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163">
        <v>2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customHeight="1" outlineLevel="1" x14ac:dyDescent="0.2">
      <c r="A139" s="52" t="s">
        <v>105</v>
      </c>
      <c r="B139" s="23">
        <v>4894</v>
      </c>
      <c r="C139" s="27">
        <f>SUM(E139:Y139)</f>
        <v>4885</v>
      </c>
      <c r="D139" s="15">
        <f t="shared" ref="D139:D145" si="58">C139/B139</f>
        <v>0.99816101348590114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163">
        <v>19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0.96341583670249487</v>
      </c>
      <c r="D140" s="15">
        <f t="shared" si="58"/>
        <v>0.96341583670249487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9.7938144329896906E-2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185.5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175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customHeight="1" x14ac:dyDescent="0.2">
      <c r="A143" s="31" t="s">
        <v>106</v>
      </c>
      <c r="B143" s="23">
        <v>95653</v>
      </c>
      <c r="C143" s="27">
        <f>SUM(E143:Y143)</f>
        <v>119804.5</v>
      </c>
      <c r="D143" s="15">
        <f t="shared" si="58"/>
        <v>1.252490773943316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163">
        <v>460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customHeight="1" x14ac:dyDescent="0.2">
      <c r="A145" s="31" t="s">
        <v>98</v>
      </c>
      <c r="B145" s="56">
        <f>B143/B139*10</f>
        <v>195.44953003677972</v>
      </c>
      <c r="C145" s="56">
        <f>C143/C139*10</f>
        <v>245.24974411463663</v>
      </c>
      <c r="D145" s="15">
        <f t="shared" si="58"/>
        <v>1.2547983311522186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92">
        <f t="shared" si="64"/>
        <v>242.10526315789474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>
        <v>1.5</v>
      </c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>
        <v>3</v>
      </c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>
        <v>20</v>
      </c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customHeight="1" x14ac:dyDescent="0.2">
      <c r="A200" s="31" t="s">
        <v>118</v>
      </c>
      <c r="B200" s="23">
        <v>96513</v>
      </c>
      <c r="C200" s="27">
        <f>SUM(E200:Y200)</f>
        <v>95608</v>
      </c>
      <c r="D200" s="15">
        <f>C200/B200</f>
        <v>0.99062302487747766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2223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customHeight="1" x14ac:dyDescent="0.2">
      <c r="A201" s="13" t="s">
        <v>119</v>
      </c>
      <c r="B201" s="82">
        <f>B200/B203</f>
        <v>0.91917142857142853</v>
      </c>
      <c r="C201" s="82">
        <f>C200/C203</f>
        <v>0.91961717885826966</v>
      </c>
      <c r="D201" s="15">
        <f>C201/B201</f>
        <v>1.000484947935701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0.93995771670190276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customHeight="1" x14ac:dyDescent="0.2">
      <c r="A202" s="31" t="s">
        <v>120</v>
      </c>
      <c r="B202" s="23">
        <v>190819</v>
      </c>
      <c r="C202" s="27">
        <f>SUM(E202:Y202)</f>
        <v>148108</v>
      </c>
      <c r="D202" s="15">
        <f>C202/B202</f>
        <v>0.77617008788433017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700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customHeight="1" outlineLevel="1" x14ac:dyDescent="0.2">
      <c r="A203" s="31" t="s">
        <v>121</v>
      </c>
      <c r="B203" s="23">
        <v>105000</v>
      </c>
      <c r="C203" s="27">
        <f>SUM(E203:Y203)</f>
        <v>103965</v>
      </c>
      <c r="D203" s="15">
        <f t="shared" ref="D203:D207" si="116">C203/B203</f>
        <v>0.9901428571428571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2365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customHeight="1" outlineLevel="1" x14ac:dyDescent="0.2">
      <c r="A204" s="31" t="s">
        <v>122</v>
      </c>
      <c r="B204" s="23">
        <v>89005</v>
      </c>
      <c r="C204" s="27">
        <f>SUM(E204:Y204)</f>
        <v>81201.5</v>
      </c>
      <c r="D204" s="15">
        <f t="shared" si="116"/>
        <v>0.91232515027245664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163">
        <v>1452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0.78104650603568504</v>
      </c>
      <c r="D205" s="15">
        <f t="shared" si="116"/>
        <v>0.92140759658161819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0.61395348837209307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customHeight="1" x14ac:dyDescent="0.2">
      <c r="A206" s="11" t="s">
        <v>123</v>
      </c>
      <c r="B206" s="26">
        <v>75052</v>
      </c>
      <c r="C206" s="26">
        <f>SUM(E206:Y206)</f>
        <v>70988</v>
      </c>
      <c r="D206" s="15">
        <f t="shared" si="116"/>
        <v>0.9458508767254703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95">
        <v>806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customHeight="1" x14ac:dyDescent="0.2">
      <c r="A207" s="11" t="s">
        <v>124</v>
      </c>
      <c r="B207" s="26">
        <v>10126</v>
      </c>
      <c r="C207" s="26">
        <f>SUM(E207:Y207)</f>
        <v>9132</v>
      </c>
      <c r="D207" s="15">
        <f t="shared" si="116"/>
        <v>0.90183685561919813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646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outlineLevel="1" x14ac:dyDescent="0.2">
      <c r="A209" s="11" t="s">
        <v>191</v>
      </c>
      <c r="B209" s="27">
        <v>90210</v>
      </c>
      <c r="C209" s="27">
        <f>SUM(E209:Y209)</f>
        <v>85760</v>
      </c>
      <c r="D209" s="15">
        <f t="shared" ref="D209:D214" si="118">C209/B209</f>
        <v>0.9506706573550604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2721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customHeight="1" outlineLevel="1" x14ac:dyDescent="0.2">
      <c r="A210" s="31" t="s">
        <v>125</v>
      </c>
      <c r="B210" s="27">
        <v>88096</v>
      </c>
      <c r="C210" s="27">
        <f>SUM(E210:Y210)</f>
        <v>83237.899999999994</v>
      </c>
      <c r="D210" s="15">
        <f t="shared" si="118"/>
        <v>0.94485447693425351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2678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customHeight="1" x14ac:dyDescent="0.2">
      <c r="A211" s="11" t="s">
        <v>126</v>
      </c>
      <c r="B211" s="49">
        <f>B210/B209</f>
        <v>0.97656579093226914</v>
      </c>
      <c r="C211" s="49">
        <f>C210/C209</f>
        <v>0.97059118470149242</v>
      </c>
      <c r="D211" s="15">
        <f t="shared" si="118"/>
        <v>0.99388202383674207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0.9841969864020581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customHeight="1" outlineLevel="1" x14ac:dyDescent="0.2">
      <c r="A212" s="11" t="s">
        <v>127</v>
      </c>
      <c r="B212" s="27"/>
      <c r="C212" s="27">
        <f>SUM(E212:Y212)</f>
        <v>1144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>
        <v>1144</v>
      </c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customHeight="1" outlineLevel="1" x14ac:dyDescent="0.2">
      <c r="A213" s="31" t="s">
        <v>128</v>
      </c>
      <c r="B213" s="23">
        <v>10389</v>
      </c>
      <c r="C213" s="27">
        <f>SUM(E213:Y213)</f>
        <v>12555</v>
      </c>
      <c r="D213" s="15">
        <f t="shared" si="118"/>
        <v>1.2084897487727404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1144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9">
        <f t="shared" ref="O214" si="120">O213/O212</f>
        <v>1</v>
      </c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customHeight="1" outlineLevel="1" x14ac:dyDescent="0.2">
      <c r="A216" s="52" t="s">
        <v>131</v>
      </c>
      <c r="B216" s="23">
        <v>105196</v>
      </c>
      <c r="C216" s="27">
        <f>SUM(E216:Y216)</f>
        <v>113425.4</v>
      </c>
      <c r="D216" s="9">
        <f t="shared" ref="D216:D235" si="121">C216/B216</f>
        <v>1.0782292102361306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2265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customHeight="1" outlineLevel="1" x14ac:dyDescent="0.2">
      <c r="A217" s="13" t="s">
        <v>132</v>
      </c>
      <c r="B217" s="23">
        <v>99221</v>
      </c>
      <c r="C217" s="27">
        <f>SUM(E217:Y217)</f>
        <v>115327</v>
      </c>
      <c r="D217" s="9">
        <f t="shared" si="121"/>
        <v>1.1623245079166709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3135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51041.43</v>
      </c>
      <c r="D218" s="9">
        <f t="shared" si="121"/>
        <v>1.0782292102361306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1019.25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0.98351123327581569</v>
      </c>
      <c r="D219" s="9">
        <f>C219/B219</f>
        <v>0.92764903681565569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0.72248803827751196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91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7" customFormat="1" ht="30" customHeight="1" outlineLevel="1" x14ac:dyDescent="0.2">
      <c r="A220" s="52" t="s">
        <v>135</v>
      </c>
      <c r="B220" s="23">
        <v>260815</v>
      </c>
      <c r="C220" s="27">
        <f>SUM(E220:Y220)</f>
        <v>300076</v>
      </c>
      <c r="D220" s="9">
        <f t="shared" si="121"/>
        <v>1.1505319862737955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9740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customHeight="1" outlineLevel="1" x14ac:dyDescent="0.2">
      <c r="A221" s="13" t="s">
        <v>132</v>
      </c>
      <c r="B221" s="23">
        <v>283125</v>
      </c>
      <c r="C221" s="27">
        <f>SUM(E221:Y221)</f>
        <v>286475</v>
      </c>
      <c r="D221" s="9">
        <f t="shared" si="121"/>
        <v>1.0118322295805739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7733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customHeight="1" outlineLevel="1" x14ac:dyDescent="0.2">
      <c r="A222" s="13" t="s">
        <v>133</v>
      </c>
      <c r="B222" s="27">
        <f>B220*0.3</f>
        <v>78244.5</v>
      </c>
      <c r="C222" s="27">
        <f>C220*0.3</f>
        <v>90022.8</v>
      </c>
      <c r="D222" s="9">
        <f t="shared" si="121"/>
        <v>1.1505319862737957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2922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1.0474770922419059</v>
      </c>
      <c r="D223" s="9">
        <f t="shared" si="121"/>
        <v>1.137077820451238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1.2595370490107332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7" customFormat="1" ht="30" customHeight="1" outlineLevel="1" x14ac:dyDescent="0.2">
      <c r="A224" s="52" t="s">
        <v>136</v>
      </c>
      <c r="B224" s="23">
        <v>221605</v>
      </c>
      <c r="C224" s="27">
        <f>SUM(E224:Y224)</f>
        <v>297263.90000000002</v>
      </c>
      <c r="D224" s="9">
        <f t="shared" si="121"/>
        <v>1.3414133255116085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1000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customHeight="1" outlineLevel="1" x14ac:dyDescent="0.2">
      <c r="A225" s="13" t="s">
        <v>132</v>
      </c>
      <c r="B225" s="23">
        <v>337167</v>
      </c>
      <c r="C225" s="27">
        <f>SUM(E225:Y225)</f>
        <v>264840</v>
      </c>
      <c r="D225" s="9">
        <f t="shared" si="121"/>
        <v>0.78548612408687679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9236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customHeight="1" outlineLevel="1" x14ac:dyDescent="0.2">
      <c r="A226" s="13" t="s">
        <v>137</v>
      </c>
      <c r="B226" s="23">
        <v>849</v>
      </c>
      <c r="C226" s="27">
        <f>C224*0.19</f>
        <v>56480.141000000003</v>
      </c>
      <c r="D226" s="9">
        <f t="shared" si="121"/>
        <v>66.525489988221437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190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 x14ac:dyDescent="0.2">
      <c r="A227" s="13" t="s">
        <v>138</v>
      </c>
      <c r="B227" s="9">
        <f>B224/B225</f>
        <v>0.65725589989530409</v>
      </c>
      <c r="C227" s="9">
        <f>C224/C225</f>
        <v>1.1224282585712129</v>
      </c>
      <c r="D227" s="9">
        <f t="shared" si="121"/>
        <v>1.7077492324526979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0.10827197921177999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197628.37099999998</v>
      </c>
      <c r="D233" s="9">
        <f t="shared" si="121"/>
        <v>1.5626909771505066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26">
        <f>O231+O229+O226+O222+O218</f>
        <v>4131.25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 x14ac:dyDescent="0.2">
      <c r="A234" s="13" t="s">
        <v>163</v>
      </c>
      <c r="B234" s="26"/>
      <c r="C234" s="26">
        <f>SUM(E234:Y234)</f>
        <v>70885.899999999994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2020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x14ac:dyDescent="0.2">
      <c r="A235" s="52" t="s">
        <v>156</v>
      </c>
      <c r="B235" s="50">
        <v>23.5</v>
      </c>
      <c r="C235" s="50">
        <f>C233/C234*10</f>
        <v>27.879785824825532</v>
      </c>
      <c r="D235" s="9">
        <f t="shared" si="121"/>
        <v>1.1863738648861928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51">
        <f>O233/O234*10</f>
        <v>20.45173267326733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8"/>
      <c r="B245" s="198"/>
      <c r="C245" s="198"/>
      <c r="D245" s="198"/>
      <c r="E245" s="198"/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198"/>
      <c r="U245" s="198"/>
      <c r="V245" s="198"/>
      <c r="W245" s="198"/>
      <c r="X245" s="198"/>
      <c r="Y245" s="198"/>
    </row>
    <row r="246" spans="1:25" ht="20.25" hidden="1" customHeight="1" x14ac:dyDescent="0.25">
      <c r="A246" s="196"/>
      <c r="B246" s="197"/>
      <c r="C246" s="197"/>
      <c r="D246" s="197"/>
      <c r="E246" s="197"/>
      <c r="F246" s="197"/>
      <c r="G246" s="197"/>
      <c r="H246" s="197"/>
      <c r="I246" s="197"/>
      <c r="J246" s="197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Максимова Анастасия Вячеславна</cp:lastModifiedBy>
  <cp:lastPrinted>2023-04-03T05:07:52Z</cp:lastPrinted>
  <dcterms:created xsi:type="dcterms:W3CDTF">2017-06-08T05:54:08Z</dcterms:created>
  <dcterms:modified xsi:type="dcterms:W3CDTF">2023-09-07T06:37:37Z</dcterms:modified>
</cp:coreProperties>
</file>