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11475" yWindow="240" windowWidth="15360" windowHeight="117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оперативка!$A$2:$W$235</definedName>
  </definedNames>
  <calcPr calcId="125725"/>
</workbook>
</file>

<file path=xl/calcChain.xml><?xml version="1.0" encoding="utf-8"?>
<calcChain xmlns="http://schemas.openxmlformats.org/spreadsheetml/2006/main">
  <c r="O214" i="1"/>
  <c r="D1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Q103" l="1"/>
  <c r="Q163"/>
  <c r="C99" l="1"/>
  <c r="V103"/>
  <c r="K141" l="1"/>
  <c r="F190" l="1"/>
  <c r="Y196" l="1"/>
  <c r="T145" l="1"/>
  <c r="J185" l="1"/>
  <c r="G163" l="1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<sst xmlns="http://schemas.openxmlformats.org/spreadsheetml/2006/main" count="275" uniqueCount="219">
  <si>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</si>
  <si>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</si>
  <si>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</si>
  <si>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</si>
  <si>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</si>
  <si>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</si>
  <si>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</si>
  <si>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</si>
  <si>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</si>
  <si>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</si>
  <si>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</si>
  <si>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</si>
  <si>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</si>
  <si>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</si>
  <si>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</si>
  <si>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</si>
  <si>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</si>
  <si>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</si>
  <si>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</si>
  <si>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</si>
  <si>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</si>
  <si>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</si>
  <si>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</si>
  <si>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</si>
  <si>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</si>
  <si>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</si>
  <si>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</si>
  <si>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</si>
  <si>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</si>
  <si>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</si>
  <si>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</si>
  <si>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</si>
  <si>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</si>
  <si>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</si>
  <si>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</si>
  <si>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</si>
  <si>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</si>
  <si>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</si>
  <si>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</si>
  <si>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</si>
  <si>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</si>
  <si>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</si>
  <si>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</si>
  <si>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</si>
  <si>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</si>
  <si>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</si>
  <si>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</si>
  <si>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</si>
  <si>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</si>
  <si>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</si>
  <si>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</si>
  <si>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</si>
  <si>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</si>
  <si>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</si>
  <si>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</si>
  <si>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</si>
  <si>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</si>
  <si>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</si>
  <si>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</si>
  <si>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</si>
  <si>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</si>
  <si>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</si>
  <si>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</si>
  <si>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</si>
  <si>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</si>
  <si>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</si>
  <si>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</si>
  <si>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</si>
  <si>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</si>
  <si>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</si>
  <si>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</si>
  <si>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</si>
  <si>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</si>
  <si>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</si>
  <si>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</si>
  <si>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</si>
  <si>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</si>
  <si>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</si>
  <si>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</si>
  <si>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</si>
  <si>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</si>
  <si>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</si>
  <si>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</si>
  <si>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</si>
  <si>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</si>
  <si>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</si>
  <si>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</si>
  <si>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</si>
  <si>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</si>
  <si>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</si>
  <si>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</si>
  <si>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</si>
  <si>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</si>
  <si>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</si>
  <si>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</si>
  <si>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</si>
  <si>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</si>
  <si>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</si>
  <si>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</si>
  <si>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</si>
  <si>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</si>
  <si>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</si>
  <si>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</si>
  <si>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</si>
  <si>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</si>
  <si>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</si>
  <si>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</si>
  <si>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</si>
  <si>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</si>
  <si>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</si>
  <si>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</si>
  <si>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</si>
  <si>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</si>
  <si>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</si>
  <si>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</si>
  <si>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</si>
  <si>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</si>
  <si>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</si>
  <si>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</si>
  <si>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</si>
  <si>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</si>
  <si>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</si>
  <si>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</si>
  <si>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</si>
  <si>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</si>
  <si>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</si>
  <si>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</si>
  <si>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</si>
  <si>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</si>
  <si>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</si>
  <si>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</si>
  <si>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</si>
  <si>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</si>
  <si>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</si>
  <si>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</si>
  <si>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</si>
  <si>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</si>
  <si>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</si>
  <si>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</si>
  <si>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</si>
  <si>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</si>
  <si>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</si>
  <si>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</si>
  <si>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</si>
  <si>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</si>
  <si>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</si>
  <si>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</si>
  <si>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</si>
  <si>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</si>
  <si>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</si>
  <si>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</si>
  <si>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</si>
  <si>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</si>
  <si>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</si>
  <si>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</si>
  <si>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</si>
  <si>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</si>
  <si>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</si>
  <si>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</si>
  <si>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</si>
  <si>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</si>
  <si>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</si>
  <si>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</si>
  <si>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</si>
  <si>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</si>
  <si>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</si>
  <si>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</si>
  <si>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</si>
  <si>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</si>
  <si>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</si>
  <si>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</si>
  <si>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</si>
  <si>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</si>
  <si>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</si>
  <si>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</si>
  <si>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</si>
  <si>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</si>
  <si>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</si>
  <si>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</si>
  <si>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</si>
  <si>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</si>
  <si>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</si>
  <si>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</si>
  <si>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</si>
  <si>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</si>
  <si>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</si>
  <si>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</si>
  <si>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</si>
  <si>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</si>
  <si>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</si>
  <si>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</si>
  <si>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</si>
  <si>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</si>
  <si>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</si>
  <si>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</si>
  <si>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</si>
  <si>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</si>
  <si>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</si>
  <si>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</si>
  <si>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</si>
  <si>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</si>
  <si>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</si>
  <si>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</si>
  <si>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</si>
  <si>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</si>
  <si>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</si>
  <si>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</si>
  <si>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</si>
  <si>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</si>
  <si>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</si>
  <si>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</si>
  <si>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</si>
  <si>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</si>
  <si>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</si>
  <si>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</si>
  <si>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</si>
  <si>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</si>
  <si>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</si>
  <si>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10 октября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</si>
</sst>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139" activePane="bottomRight" state="frozen"/>
      <selection activeCell="A2" sqref="A2"/>
      <selection pane="topRight" activeCell="F2" sqref="F2"/>
      <selection pane="bottomLeft" activeCell="A7" sqref="A7"/>
      <selection pane="bottomRight" activeCell="O155" sqref="O155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194" t="s">
        <v>218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195" t="s">
        <v>3</v>
      </c>
      <c r="B4" s="198" t="s">
        <v>214</v>
      </c>
      <c r="C4" s="201" t="s">
        <v>215</v>
      </c>
      <c r="D4" s="201" t="s">
        <v>216</v>
      </c>
      <c r="E4" s="204" t="s">
        <v>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6"/>
      <c r="Z4" s="178" t="s">
        <v>0</v>
      </c>
    </row>
    <row r="5" spans="1:26" s="178" customFormat="1" ht="57.75" customHeight="1">
      <c r="A5" s="196"/>
      <c r="B5" s="199"/>
      <c r="C5" s="202"/>
      <c r="D5" s="202"/>
      <c r="E5" s="207" t="s">
        <v>5</v>
      </c>
      <c r="F5" s="207" t="s">
        <v>6</v>
      </c>
      <c r="G5" s="207" t="s">
        <v>7</v>
      </c>
      <c r="H5" s="207" t="s">
        <v>8</v>
      </c>
      <c r="I5" s="207" t="s">
        <v>9</v>
      </c>
      <c r="J5" s="207" t="s">
        <v>10</v>
      </c>
      <c r="K5" s="207" t="s">
        <v>11</v>
      </c>
      <c r="L5" s="207" t="s">
        <v>12</v>
      </c>
      <c r="M5" s="207" t="s">
        <v>13</v>
      </c>
      <c r="N5" s="207" t="s">
        <v>14</v>
      </c>
      <c r="O5" s="207" t="s">
        <v>15</v>
      </c>
      <c r="P5" s="207" t="s">
        <v>16</v>
      </c>
      <c r="Q5" s="207" t="s">
        <v>17</v>
      </c>
      <c r="R5" s="207" t="s">
        <v>18</v>
      </c>
      <c r="S5" s="207" t="s">
        <v>19</v>
      </c>
      <c r="T5" s="207" t="s">
        <v>20</v>
      </c>
      <c r="U5" s="207" t="s">
        <v>21</v>
      </c>
      <c r="V5" s="207" t="s">
        <v>22</v>
      </c>
      <c r="W5" s="207" t="s">
        <v>23</v>
      </c>
      <c r="X5" s="207" t="s">
        <v>24</v>
      </c>
      <c r="Y5" s="207" t="s">
        <v>25</v>
      </c>
    </row>
    <row r="6" spans="1:26" s="178" customFormat="1" ht="53.25" customHeight="1" thickBot="1">
      <c r="A6" s="197"/>
      <c r="B6" s="200"/>
      <c r="C6" s="203"/>
      <c r="D6" s="203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collapsed="1">
      <c r="A102" s="172" t="s">
        <v>91</v>
      </c>
      <c r="B102" s="144">
        <v>297991</v>
      </c>
      <c r="C102" s="173">
        <f>SUM(E102:Y102)</f>
        <v>298857</v>
      </c>
      <c r="D102" s="174">
        <f>C102/B102</f>
        <v>1.0029061280374238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8757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0.99737687848539758</v>
      </c>
      <c r="D104" s="15">
        <f t="shared" ref="D104:D131" si="26">C104/B104</f>
        <v>1.014901788082498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-8543</v>
      </c>
      <c r="D105" s="166">
        <f t="shared" si="26"/>
        <v>-1.6315889992360582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-8757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162498.5</v>
      </c>
      <c r="D106" s="15">
        <f t="shared" si="26"/>
        <v>0.96959038157462929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3063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94498.3</v>
      </c>
      <c r="D108" s="15">
        <f t="shared" si="26"/>
        <v>0.99644962302947226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4375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298857</v>
      </c>
      <c r="D111" s="174">
        <f t="shared" si="26"/>
        <v>1.0029061280374238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8757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0.99737687848539758</v>
      </c>
      <c r="D112" s="15">
        <f t="shared" si="26"/>
        <v>1.014901788082498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1.0103842159916927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165794</v>
      </c>
      <c r="D113" s="15">
        <f t="shared" si="26"/>
        <v>0.9892538560219577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3063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95888.8</v>
      </c>
      <c r="D115" s="15">
        <f t="shared" si="26"/>
        <v>1.0111119312490116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4375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1016775.1000000001</v>
      </c>
      <c r="D119" s="15">
        <f t="shared" si="26"/>
        <v>1.7469281968812926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59">
        <v>25968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1.7082914986559141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574659.1100000001</v>
      </c>
      <c r="D121" s="15">
        <f t="shared" si="26"/>
        <v>1.6933813163757236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9610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31569</v>
      </c>
      <c r="D122" s="15">
        <f t="shared" si="26"/>
        <v>1.6520487728295568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1724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311162.90000000002</v>
      </c>
      <c r="D123" s="15">
        <f t="shared" si="26"/>
        <v>1.7323495843980872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13394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34.022127639640367</v>
      </c>
      <c r="D126" s="15">
        <f t="shared" si="26"/>
        <v>1.7418661109388547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v>29.7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34.661031762307445</v>
      </c>
      <c r="D127" s="15">
        <f t="shared" si="26"/>
        <v>1.7117763110727131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31.4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30.727078061125169</v>
      </c>
      <c r="D128" s="15">
        <f t="shared" si="26"/>
        <v>1.5975379168835551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25.6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32.450390452273886</v>
      </c>
      <c r="D129" s="15">
        <f t="shared" si="26"/>
        <v>1.7133113860679516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v>30.6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5137.5</v>
      </c>
      <c r="D133" s="15">
        <f t="shared" si="54"/>
        <v>2.3426812585499315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524.5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309</v>
      </c>
      <c r="D134" s="15">
        <f t="shared" si="54"/>
        <v>3.8148148148148149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0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>
      <c r="A139" s="52" t="s">
        <v>105</v>
      </c>
      <c r="B139" s="23">
        <v>4894</v>
      </c>
      <c r="C139" s="27">
        <f>SUM(E139:Y139)</f>
        <v>5084.5</v>
      </c>
      <c r="D139" s="15">
        <f t="shared" ref="D139:D145" si="58">C139/B139</f>
        <v>1.0389252145484267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159">
        <v>218.5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1.0027610689281137</v>
      </c>
      <c r="D140" s="15">
        <f t="shared" si="58"/>
        <v>1.0027610689281137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1.1262886597938144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-14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-24.5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>
      <c r="A143" s="31" t="s">
        <v>106</v>
      </c>
      <c r="B143" s="23">
        <v>95653</v>
      </c>
      <c r="C143" s="27">
        <f>SUM(E143:Y143)</f>
        <v>123771.5</v>
      </c>
      <c r="D143" s="15">
        <f t="shared" si="58"/>
        <v>1.2939635975871118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4427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>
      <c r="A145" s="31" t="s">
        <v>98</v>
      </c>
      <c r="B145" s="56">
        <f>B143/B139*10</f>
        <v>195.44953003677972</v>
      </c>
      <c r="C145" s="56">
        <f>C143/C139*10</f>
        <v>243.42904907070508</v>
      </c>
      <c r="D145" s="15">
        <f t="shared" si="58"/>
        <v>1.2454829081701888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202.60869565217391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v>34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>
      <c r="A150" s="52" t="s">
        <v>170</v>
      </c>
      <c r="B150" s="23">
        <v>812</v>
      </c>
      <c r="C150" s="151">
        <f>SUM(E150:Y150)</f>
        <v>879.65</v>
      </c>
      <c r="D150" s="15">
        <f t="shared" ref="D150:D199" si="66">C150/B150</f>
        <v>1.0833128078817733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193">
        <v>35.5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customHeight="1">
      <c r="A151" s="13" t="s">
        <v>179</v>
      </c>
      <c r="B151" s="32">
        <f>B150/B149</f>
        <v>0.95529411764705885</v>
      </c>
      <c r="C151" s="32">
        <f>C150/C149</f>
        <v>0.91487259490379613</v>
      </c>
      <c r="D151" s="15">
        <f t="shared" si="66"/>
        <v>0.95768682964067331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1.0441176470588236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customHeight="1">
      <c r="A153" s="31" t="s">
        <v>110</v>
      </c>
      <c r="B153" s="23">
        <v>25928</v>
      </c>
      <c r="C153" s="27">
        <f>SUM(E153:Y153)</f>
        <v>34909.96</v>
      </c>
      <c r="D153" s="15">
        <f t="shared" si="66"/>
        <v>1.3464193150262265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163">
        <v>674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>
      <c r="A155" s="31" t="s">
        <v>98</v>
      </c>
      <c r="B155" s="56">
        <f>B153/B150*10</f>
        <v>319.31034482758616</v>
      </c>
      <c r="C155" s="56">
        <f>C153/C150*10</f>
        <v>396.86193372364011</v>
      </c>
      <c r="D155" s="15">
        <f t="shared" si="66"/>
        <v>1.2428721466507089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162">
        <f t="shared" ref="O155:P155" si="71">O153/O150*10</f>
        <v>189.85915492957747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26.450000000000003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-1.5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customHeight="1">
      <c r="A186" s="52" t="s">
        <v>116</v>
      </c>
      <c r="B186" s="23">
        <v>10259</v>
      </c>
      <c r="C186" s="27">
        <f>SUM(E186:Y186)</f>
        <v>12888</v>
      </c>
      <c r="D186" s="15">
        <f t="shared" si="66"/>
        <v>1.2562627936446047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750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customHeight="1">
      <c r="A198" s="31" t="s">
        <v>202</v>
      </c>
      <c r="B198" s="19">
        <v>153.1</v>
      </c>
      <c r="C198" s="50">
        <f>SUM(E198:Y198)</f>
        <v>194.7</v>
      </c>
      <c r="D198" s="15">
        <f t="shared" si="66"/>
        <v>1.2717178314826911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customHeight="1">
      <c r="A199" s="31" t="s">
        <v>98</v>
      </c>
      <c r="B199" s="50">
        <f>B198/B197*10</f>
        <v>14.202226345083488</v>
      </c>
      <c r="C199" s="50">
        <f>C198/C197*10</f>
        <v>16.65526090675791</v>
      </c>
      <c r="D199" s="15">
        <f t="shared" si="66"/>
        <v>1.1727218326247568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>
      <c r="A202" s="31" t="s">
        <v>120</v>
      </c>
      <c r="B202" s="23">
        <v>190819</v>
      </c>
      <c r="C202" s="27">
        <f>SUM(E202:Y202)</f>
        <v>150324</v>
      </c>
      <c r="D202" s="15">
        <f>C202/B202</f>
        <v>0.7877831872088209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2916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>
      <c r="A204" s="31" t="s">
        <v>122</v>
      </c>
      <c r="B204" s="23">
        <v>89005</v>
      </c>
      <c r="C204" s="27">
        <f>SUM(E204:Y204)</f>
        <v>81644.5</v>
      </c>
      <c r="D204" s="15">
        <f t="shared" si="116"/>
        <v>0.91730239874164377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1895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0.78530755542730724</v>
      </c>
      <c r="D205" s="15">
        <f t="shared" si="116"/>
        <v>0.92643439492014223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0.80126849894291752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>
      <c r="A206" s="11" t="s">
        <v>123</v>
      </c>
      <c r="B206" s="26">
        <v>75052</v>
      </c>
      <c r="C206" s="26">
        <f>SUM(E206:Y206)</f>
        <v>71406</v>
      </c>
      <c r="D206" s="15">
        <f t="shared" si="116"/>
        <v>0.95142034855833291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1224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>
      <c r="A207" s="11" t="s">
        <v>124</v>
      </c>
      <c r="B207" s="26">
        <v>10126</v>
      </c>
      <c r="C207" s="26">
        <f>SUM(E207:Y207)</f>
        <v>9157</v>
      </c>
      <c r="D207" s="15">
        <f t="shared" si="116"/>
        <v>0.90430574758048587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671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>
      <c r="A224" s="52" t="s">
        <v>136</v>
      </c>
      <c r="B224" s="23">
        <v>221605</v>
      </c>
      <c r="C224" s="27">
        <f>SUM(E224:Y224)</f>
        <v>307963.90000000002</v>
      </c>
      <c r="D224" s="9">
        <f t="shared" si="121"/>
        <v>1.3896974346246702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87">
        <v>11700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>
      <c r="A226" s="13" t="s">
        <v>137</v>
      </c>
      <c r="B226" s="23">
        <v>849</v>
      </c>
      <c r="C226" s="27">
        <f>C224*0.19</f>
        <v>58513.141000000003</v>
      </c>
      <c r="D226" s="9">
        <f t="shared" si="121"/>
        <v>68.920071849234404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2223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>
      <c r="A227" s="13" t="s">
        <v>138</v>
      </c>
      <c r="B227" s="9">
        <f>B224/B225</f>
        <v>0.65725589989530409</v>
      </c>
      <c r="C227" s="9">
        <f>C224/C225</f>
        <v>1.1628300105724212</v>
      </c>
      <c r="D227" s="9">
        <f t="shared" si="121"/>
        <v>1.7692195851838701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1.2667821567778259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>
      <c r="A233" s="31" t="s">
        <v>141</v>
      </c>
      <c r="B233" s="27">
        <f>B231+B229+B226+B222+B218</f>
        <v>126466.70000000001</v>
      </c>
      <c r="C233" s="27">
        <f>C231+C229+C226+C222+C218</f>
        <v>199661.37099999998</v>
      </c>
      <c r="D233" s="9">
        <f t="shared" si="121"/>
        <v>1.5787663550958471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87">
        <f>O231+O229+O226+O222+O218</f>
        <v>6164.25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>
      <c r="A235" s="52" t="s">
        <v>156</v>
      </c>
      <c r="B235" s="50">
        <v>23.5</v>
      </c>
      <c r="C235" s="50">
        <f>C233/C234*10</f>
        <v>28.166584750987148</v>
      </c>
      <c r="D235" s="9">
        <f t="shared" si="121"/>
        <v>1.1985780745100914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192">
        <f>O233/O234*10</f>
        <v>30.51608910891089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</row>
    <row r="246" spans="1:25" ht="20.25" hidden="1" customHeight="1">
      <c r="A246" s="209"/>
      <c r="B246" s="210"/>
      <c r="C246" s="210"/>
      <c r="D246" s="210"/>
      <c r="E246" s="210"/>
      <c r="F246" s="210"/>
      <c r="G246" s="210"/>
      <c r="H246" s="210"/>
      <c r="I246" s="210"/>
      <c r="J246" s="210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2" man="1"/>
    <brk id="77" max="22" man="1"/>
    <brk id="15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2023-10-10T10:05:25Z</dcterms:modified>
</cp:coreProperties>
</file>