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390" windowHeight="9255" activeTab="0"/>
  </bookViews>
  <sheets>
    <sheet name="Доходы-район" sheetId="1" r:id="rId1"/>
  </sheets>
  <definedNames>
    <definedName name="_xlnm.Print_Area" localSheetId="0">'Доходы-район'!$A$2:$F$89</definedName>
  </definedNames>
  <calcPr fullCalcOnLoad="1"/>
</workbook>
</file>

<file path=xl/sharedStrings.xml><?xml version="1.0" encoding="utf-8"?>
<sst xmlns="http://schemas.openxmlformats.org/spreadsheetml/2006/main" count="95" uniqueCount="94">
  <si>
    <t>Единый налог на вмененный доход</t>
  </si>
  <si>
    <t>Единый сельскохозяйственный налог</t>
  </si>
  <si>
    <t>Налог на добычу общераспространенных полезных ископаемых</t>
  </si>
  <si>
    <t>Государственная пошлина</t>
  </si>
  <si>
    <t>Дивиденды по акциям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</si>
  <si>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</si>
  <si>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</si>
  <si>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Штрафные санкции, возмещение ущерба</t>
  </si>
  <si>
    <t>Неналоговые доходы</t>
  </si>
  <si>
    <t>Наименование показателя</t>
  </si>
  <si>
    <t>тыс.рублей</t>
  </si>
  <si>
    <t>Платежи от государственных и муниципальных предприятий</t>
  </si>
  <si>
    <t>Налог на добычу прочих полезных ископаемых</t>
  </si>
  <si>
    <t>Задолженность и перерасчеты по отмененным налогам</t>
  </si>
  <si>
    <t xml:space="preserve">Налоговые доходы </t>
  </si>
  <si>
    <t xml:space="preserve">Налог на доходы физических лиц </t>
  </si>
  <si>
    <t>Прочие налоговые доходы</t>
  </si>
  <si>
    <t>Патентная система налогообложения</t>
  </si>
  <si>
    <t>Акцизы на нефтепродукты</t>
  </si>
  <si>
    <t>Транспортный налог</t>
  </si>
  <si>
    <t>Доходы от продажи муниципального имущества</t>
  </si>
  <si>
    <t>Доходы от продажи земельных участков</t>
  </si>
  <si>
    <t>Арендная плата за зем.участки</t>
  </si>
  <si>
    <t>Налог на имущество физических лиц</t>
  </si>
  <si>
    <t>Земельный налог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</si>
  <si>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</si>
  <si>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с применением упрощенной системы налогообложения</t>
  </si>
  <si>
    <t>Прочие поступления неналоговые доходов от управления и распоряжения имуществом</t>
  </si>
  <si>
    <t>Налоговые и неналоговые доходы (без инициативных платежей)</t>
  </si>
  <si>
    <t>Инициативные платежи</t>
  </si>
  <si>
    <t>План  2023 года</t>
  </si>
  <si>
    <t>Соотношениефакт 2023/ план 2023</t>
  </si>
  <si>
    <t>Безвозмездные поступления, в том числе:</t>
  </si>
  <si>
    <t xml:space="preserve"> - Дотация</t>
  </si>
  <si>
    <t xml:space="preserve"> - Субсидия</t>
  </si>
  <si>
    <t xml:space="preserve"> - Субвенция</t>
  </si>
  <si>
    <t xml:space="preserve"> - Иные межбюджетные трансферты</t>
  </si>
  <si>
    <t>ИТОГО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</si>
  <si>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</si>
  <si>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</si>
  <si>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(с учетом возвратов)</t>
  </si>
  <si>
    <t xml:space="preserve">Налоговые и неналоговые доходы </t>
  </si>
  <si>
    <t>ИТОГО РАСХОДЫ</t>
  </si>
  <si>
    <t>Плата за нестац.торг.объекты</t>
  </si>
  <si>
    <t xml:space="preserve">Прочие неналоговые доходы </t>
  </si>
  <si>
    <t xml:space="preserve"> - Прочие безвозмездные поступления</t>
  </si>
  <si>
    <t>0104</t>
  </si>
  <si>
    <t>0106</t>
  </si>
  <si>
    <t>0113</t>
  </si>
  <si>
    <t>0203</t>
  </si>
  <si>
    <t>0304</t>
  </si>
  <si>
    <t>0310</t>
  </si>
  <si>
    <t>0314</t>
  </si>
  <si>
    <t>0401</t>
  </si>
  <si>
    <t>0405</t>
  </si>
  <si>
    <t>0409</t>
  </si>
  <si>
    <t>0412</t>
  </si>
  <si>
    <t>0501</t>
  </si>
  <si>
    <t>0502</t>
  </si>
  <si>
    <t>0503</t>
  </si>
  <si>
    <t>0505</t>
  </si>
  <si>
    <t>0605</t>
  </si>
  <si>
    <t>0701</t>
  </si>
  <si>
    <t>0702</t>
  </si>
  <si>
    <t>0703</t>
  </si>
  <si>
    <t>0707</t>
  </si>
  <si>
    <t>0705</t>
  </si>
  <si>
    <t>0709</t>
  </si>
  <si>
    <t>0801</t>
  </si>
  <si>
    <t>0804</t>
  </si>
  <si>
    <t>1001</t>
  </si>
  <si>
    <t>1003</t>
  </si>
  <si>
    <t>1004</t>
  </si>
  <si>
    <t>1006</t>
  </si>
  <si>
    <t>1101</t>
  </si>
  <si>
    <t>1102</t>
  </si>
  <si>
    <t>0100</t>
  </si>
  <si>
    <t>0300</t>
  </si>
  <si>
    <t>0400</t>
  </si>
  <si>
    <t>0500</t>
  </si>
  <si>
    <t>0700</t>
  </si>
  <si>
    <t>0800</t>
  </si>
  <si>
    <t>1000</t>
  </si>
  <si>
    <t>1100</t>
  </si>
  <si>
    <t>0105</t>
  </si>
  <si>
    <t>0111</t>
  </si>
  <si>
    <t>0406</t>
  </si>
  <si>
    <t>Дефицит (профицит)</t>
  </si>
  <si>
    <t>Х</t>
  </si>
  <si>
    <t>ИСПОЛНЕНИЕ БЮДЖЕТА ЧЕБОКСАРСКОГО МУНИЦИПАЛЬНОГО ОКРУГА 
НА 01.03.2023 ГОД</t>
  </si>
  <si>
    <t>Факт.на 01.03.2022 года</t>
  </si>
  <si>
    <t>Исполнение на 01.03.2023 года</t>
  </si>
  <si>
    <t>Факт на 01.03.2023/ факт на 01.03.2022</t>
  </si>
  <si>
    <t>Доходы от сдачи в аренду имущество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</si>
</sst>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1"/>
      <color indexed="8"/>
      <name val="TimesET"/>
      <family val="0"/>
    </font>
    <font>
      <b/>
      <sz val="12"/>
      <color indexed="8"/>
      <name val="TimesET"/>
      <family val="0"/>
    </font>
    <font>
      <b/>
      <sz val="11"/>
      <name val="TimesET"/>
      <family val="0"/>
    </font>
    <font>
      <b/>
      <sz val="11"/>
      <color indexed="8"/>
      <name val="TimesET"/>
      <family val="0"/>
    </font>
    <font>
      <sz val="11"/>
      <name val="TimesET"/>
      <family val="0"/>
    </font>
    <font>
      <b/>
      <i/>
      <sz val="11"/>
      <name val="TimesET"/>
      <family val="0"/>
    </font>
    <font>
      <b/>
      <i/>
      <sz val="11"/>
      <color indexed="8"/>
      <name val="TimesET"/>
      <family val="0"/>
    </font>
    <font>
      <b/>
      <i/>
      <sz val="8"/>
      <name val="TimesET"/>
      <family val="0"/>
    </font>
    <font>
      <i/>
      <sz val="11"/>
      <name val="TimesET"/>
      <family val="0"/>
    </font>
    <font>
      <sz val="10"/>
      <name val="TimesET"/>
      <family val="0"/>
    </font>
    <font>
      <i/>
      <sz val="11"/>
      <color indexed="8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E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E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2" fontId="4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2" fontId="8" fillId="0" borderId="10" xfId="53" applyNumberFormat="1" applyFont="1" applyFill="1" applyBorder="1" applyAlignment="1">
      <alignment horizontal="left" vertical="center" wrapText="1"/>
      <protection/>
    </xf>
    <xf numFmtId="4" fontId="8" fillId="0" borderId="10" xfId="53" applyNumberFormat="1" applyFont="1" applyFill="1" applyBorder="1" applyAlignment="1">
      <alignment horizontal="right" vertical="center" wrapText="1"/>
      <protection/>
    </xf>
    <xf numFmtId="2" fontId="4" fillId="0" borderId="10" xfId="0" applyNumberFormat="1" applyFont="1" applyBorder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52" fillId="0" borderId="0" xfId="0" applyNumberFormat="1" applyFont="1" applyAlignment="1">
      <alignment vertical="center" wrapText="1"/>
    </xf>
    <xf numFmtId="4" fontId="6" fillId="33" borderId="10" xfId="53" applyNumberFormat="1" applyFont="1" applyFill="1" applyBorder="1" applyAlignment="1">
      <alignment horizontal="right" vertical="center" wrapText="1"/>
      <protection/>
    </xf>
    <xf numFmtId="2" fontId="7" fillId="33" borderId="10" xfId="0" applyNumberFormat="1" applyFont="1" applyFill="1" applyBorder="1" applyAlignment="1">
      <alignment horizontal="center" vertical="center" wrapText="1"/>
    </xf>
    <xf numFmtId="175" fontId="4" fillId="33" borderId="10" xfId="0" applyNumberFormat="1" applyFont="1" applyFill="1" applyBorder="1" applyAlignment="1">
      <alignment horizontal="right" vertical="center" wrapText="1"/>
    </xf>
    <xf numFmtId="175" fontId="7" fillId="33" borderId="10" xfId="0" applyNumberFormat="1" applyFont="1" applyFill="1" applyBorder="1" applyAlignment="1">
      <alignment horizontal="right" vertical="center" wrapText="1"/>
    </xf>
    <xf numFmtId="4" fontId="6" fillId="5" borderId="10" xfId="53" applyNumberFormat="1" applyFont="1" applyFill="1" applyBorder="1" applyAlignment="1">
      <alignment horizontal="right" vertical="center" wrapText="1"/>
      <protection/>
    </xf>
    <xf numFmtId="4" fontId="4" fillId="33" borderId="10" xfId="0" applyNumberFormat="1" applyFont="1" applyFill="1" applyBorder="1" applyAlignment="1">
      <alignment vertical="center" wrapText="1"/>
    </xf>
    <xf numFmtId="174" fontId="6" fillId="0" borderId="10" xfId="53" applyNumberFormat="1" applyFont="1" applyFill="1" applyBorder="1" applyAlignment="1">
      <alignment horizontal="center" vertical="center" wrapText="1"/>
      <protection/>
    </xf>
    <xf numFmtId="2" fontId="9" fillId="0" borderId="10" xfId="53" applyNumberFormat="1" applyFont="1" applyFill="1" applyBorder="1" applyAlignment="1">
      <alignment horizontal="left" vertical="center" wrapText="1"/>
      <protection/>
    </xf>
    <xf numFmtId="4" fontId="9" fillId="0" borderId="10" xfId="53" applyNumberFormat="1" applyFont="1" applyFill="1" applyBorder="1" applyAlignment="1">
      <alignment horizontal="right" vertical="center" wrapText="1"/>
      <protection/>
    </xf>
    <xf numFmtId="175" fontId="10" fillId="33" borderId="10" xfId="0" applyNumberFormat="1" applyFont="1" applyFill="1" applyBorder="1" applyAlignment="1">
      <alignment horizontal="right" vertical="center" wrapText="1"/>
    </xf>
    <xf numFmtId="4" fontId="9" fillId="33" borderId="10" xfId="53" applyNumberFormat="1" applyFont="1" applyFill="1" applyBorder="1" applyAlignment="1">
      <alignment horizontal="right" vertical="center" wrapText="1"/>
      <protection/>
    </xf>
    <xf numFmtId="4" fontId="8" fillId="33" borderId="10" xfId="53" applyNumberFormat="1" applyFont="1" applyFill="1" applyBorder="1" applyAlignment="1">
      <alignment horizontal="right" vertical="center" wrapText="1"/>
      <protection/>
    </xf>
    <xf numFmtId="2" fontId="6" fillId="33" borderId="10" xfId="53" applyNumberFormat="1" applyFont="1" applyFill="1" applyBorder="1" applyAlignment="1">
      <alignment horizontal="left" vertical="center" wrapText="1"/>
      <protection/>
    </xf>
    <xf numFmtId="2" fontId="12" fillId="33" borderId="10" xfId="53" applyNumberFormat="1" applyFont="1" applyFill="1" applyBorder="1" applyAlignment="1">
      <alignment horizontal="left" vertical="center" wrapText="1"/>
      <protection/>
    </xf>
    <xf numFmtId="2" fontId="8" fillId="33" borderId="10" xfId="53" applyNumberFormat="1" applyFont="1" applyFill="1" applyBorder="1" applyAlignment="1">
      <alignment horizontal="left" vertical="center" wrapText="1"/>
      <protection/>
    </xf>
    <xf numFmtId="2" fontId="11" fillId="33" borderId="10" xfId="53" applyNumberFormat="1" applyFont="1" applyFill="1" applyBorder="1" applyAlignment="1">
      <alignment horizontal="left" vertical="center" wrapText="1"/>
      <protection/>
    </xf>
    <xf numFmtId="2" fontId="6" fillId="5" borderId="10" xfId="53" applyNumberFormat="1" applyFont="1" applyFill="1" applyBorder="1" applyAlignment="1">
      <alignment horizontal="left" vertical="center" wrapText="1"/>
      <protection/>
    </xf>
    <xf numFmtId="175" fontId="7" fillId="5" borderId="10" xfId="0" applyNumberFormat="1" applyFont="1" applyFill="1" applyBorder="1" applyAlignment="1">
      <alignment horizontal="right" vertical="center" wrapText="1"/>
    </xf>
    <xf numFmtId="2" fontId="6" fillId="5" borderId="10" xfId="53" applyNumberFormat="1" applyFont="1" applyFill="1" applyBorder="1" applyAlignment="1">
      <alignment horizontal="left" vertical="center" wrapText="1"/>
      <protection/>
    </xf>
    <xf numFmtId="2" fontId="7" fillId="5" borderId="10" xfId="0" applyNumberFormat="1" applyFont="1" applyFill="1" applyBorder="1" applyAlignment="1">
      <alignment horizontal="left" vertical="center" wrapText="1"/>
    </xf>
    <xf numFmtId="4" fontId="7" fillId="5" borderId="10" xfId="0" applyNumberFormat="1" applyFont="1" applyFill="1" applyBorder="1" applyAlignment="1">
      <alignment horizontal="right" vertical="center" wrapText="1"/>
    </xf>
    <xf numFmtId="175" fontId="6" fillId="5" borderId="10" xfId="53" applyNumberFormat="1" applyFont="1" applyFill="1" applyBorder="1" applyAlignment="1">
      <alignment horizontal="right" vertical="center" wrapText="1"/>
      <protection/>
    </xf>
    <xf numFmtId="4" fontId="6" fillId="5" borderId="10" xfId="53" applyNumberFormat="1" applyFont="1" applyFill="1" applyBorder="1" applyAlignment="1">
      <alignment horizontal="right" vertical="center" wrapText="1"/>
      <protection/>
    </xf>
    <xf numFmtId="4" fontId="4" fillId="33" borderId="11" xfId="0" applyNumberFormat="1" applyFont="1" applyFill="1" applyBorder="1" applyAlignment="1">
      <alignment vertical="center" wrapText="1"/>
    </xf>
    <xf numFmtId="4" fontId="8" fillId="33" borderId="11" xfId="0" applyNumberFormat="1" applyFont="1" applyFill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174" fontId="7" fillId="5" borderId="10" xfId="0" applyNumberFormat="1" applyFont="1" applyFill="1" applyBorder="1" applyAlignment="1">
      <alignment horizontal="right" vertical="center" wrapText="1"/>
    </xf>
    <xf numFmtId="175" fontId="10" fillId="5" borderId="10" xfId="0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13" fillId="0" borderId="10" xfId="53" applyNumberFormat="1" applyFont="1" applyFill="1" applyBorder="1" applyAlignment="1">
      <alignment horizontal="left" vertical="center" wrapText="1"/>
      <protection/>
    </xf>
    <xf numFmtId="175" fontId="14" fillId="33" borderId="10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Alignment="1">
      <alignment horizontal="right" vertical="center" wrapText="1"/>
    </xf>
    <xf numFmtId="2" fontId="5" fillId="0" borderId="0" xfId="0" applyNumberFormat="1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="120" zoomScaleNormal="120" zoomScaleSheetLayoutView="123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84" sqref="D84"/>
    </sheetView>
  </sheetViews>
  <sheetFormatPr defaultColWidth="9.140625" defaultRowHeight="15"/>
  <cols>
    <col min="1" max="1" width="43.8515625" style="1" customWidth="1"/>
    <col min="2" max="2" width="13.00390625" style="1" customWidth="1"/>
    <col min="3" max="3" width="13.7109375" style="1" customWidth="1"/>
    <col min="4" max="4" width="14.57421875" style="1" customWidth="1"/>
    <col min="5" max="5" width="14.28125" style="2" customWidth="1"/>
    <col min="6" max="6" width="13.421875" style="2" customWidth="1"/>
    <col min="7" max="7" width="2.57421875" style="2" customWidth="1"/>
    <col min="8" max="16384" width="9.140625" style="2" customWidth="1"/>
  </cols>
  <sheetData>
    <row r="1" spans="5:6" ht="21" customHeight="1" hidden="1">
      <c r="E1" s="49"/>
      <c r="F1" s="49"/>
    </row>
    <row r="2" spans="1:6" ht="43.5" customHeight="1">
      <c r="A2" s="50" t="s">
        <v>89</v>
      </c>
      <c r="B2" s="50"/>
      <c r="C2" s="50"/>
      <c r="D2" s="50"/>
      <c r="E2" s="50"/>
      <c r="F2" s="50"/>
    </row>
    <row r="3" spans="5:6" ht="15">
      <c r="E3" s="3"/>
      <c r="F3" s="3" t="s">
        <v>10</v>
      </c>
    </row>
    <row r="4" spans="1:6" s="6" customFormat="1" ht="86.25" customHeight="1">
      <c r="A4" s="4" t="s">
        <v>9</v>
      </c>
      <c r="B4" s="18" t="s">
        <v>90</v>
      </c>
      <c r="C4" s="5" t="s">
        <v>30</v>
      </c>
      <c r="D4" s="5" t="s">
        <v>91</v>
      </c>
      <c r="E4" s="13" t="s">
        <v>31</v>
      </c>
      <c r="F4" s="13" t="s">
        <v>92</v>
      </c>
    </row>
    <row r="5" spans="1:6" s="6" customFormat="1" ht="24" customHeight="1">
      <c r="A5" s="31" t="s">
        <v>37</v>
      </c>
      <c r="B5" s="33">
        <f>B36+B38</f>
        <v>144924.90000000002</v>
      </c>
      <c r="C5" s="34">
        <f>C36+C38</f>
        <v>1874465.8</v>
      </c>
      <c r="D5" s="33">
        <f>D36+D38</f>
        <v>126554.6</v>
      </c>
      <c r="E5" s="29">
        <f aca="true" t="shared" si="0" ref="E5:E12">D5/C5*100</f>
        <v>6.751502214657637</v>
      </c>
      <c r="F5" s="38">
        <f aca="true" t="shared" si="1" ref="F5:F18">D5/B5*100</f>
        <v>87.32426242833357</v>
      </c>
    </row>
    <row r="6" spans="1:6" s="6" customFormat="1" ht="24" customHeight="1">
      <c r="A6" s="19" t="s">
        <v>14</v>
      </c>
      <c r="B6" s="20">
        <f>SUM(B7:B19)</f>
        <v>74596.70000000001</v>
      </c>
      <c r="C6" s="20">
        <f>SUM(C7:C19)</f>
        <v>468738.60000000003</v>
      </c>
      <c r="D6" s="20">
        <f>SUM(D7:D19)</f>
        <v>25615.8</v>
      </c>
      <c r="E6" s="21">
        <f t="shared" si="0"/>
        <v>5.464836904833525</v>
      </c>
      <c r="F6" s="21">
        <f t="shared" si="1"/>
        <v>34.3390525318144</v>
      </c>
    </row>
    <row r="7" spans="1:6" ht="16.5" customHeight="1">
      <c r="A7" s="7" t="s">
        <v>15</v>
      </c>
      <c r="B7" s="8">
        <v>61486.9</v>
      </c>
      <c r="C7" s="35">
        <v>277134.4</v>
      </c>
      <c r="D7" s="8">
        <v>24137.7</v>
      </c>
      <c r="E7" s="14">
        <f t="shared" si="0"/>
        <v>8.709745163357562</v>
      </c>
      <c r="F7" s="14">
        <f t="shared" si="1"/>
        <v>39.25665466953123</v>
      </c>
    </row>
    <row r="8" spans="1:7" ht="18" customHeight="1">
      <c r="A8" s="7" t="s">
        <v>18</v>
      </c>
      <c r="B8" s="8">
        <v>2464.7</v>
      </c>
      <c r="C8" s="36">
        <v>29075.2</v>
      </c>
      <c r="D8" s="8">
        <v>3393.4</v>
      </c>
      <c r="E8" s="14">
        <f t="shared" si="0"/>
        <v>11.671114902047105</v>
      </c>
      <c r="F8" s="14">
        <f t="shared" si="1"/>
        <v>137.6800421958048</v>
      </c>
      <c r="G8" s="11"/>
    </row>
    <row r="9" spans="1:6" ht="34.5" customHeight="1">
      <c r="A9" s="7" t="s">
        <v>26</v>
      </c>
      <c r="B9" s="8">
        <v>3069.7</v>
      </c>
      <c r="C9" s="35">
        <v>53300</v>
      </c>
      <c r="D9" s="8">
        <v>407.8</v>
      </c>
      <c r="E9" s="14">
        <f t="shared" si="0"/>
        <v>0.7651031894934334</v>
      </c>
      <c r="F9" s="14">
        <f>D9/B9*100</f>
        <v>13.284685799915302</v>
      </c>
    </row>
    <row r="10" spans="1:6" ht="17.25" customHeight="1">
      <c r="A10" s="7" t="s">
        <v>0</v>
      </c>
      <c r="B10" s="8">
        <v>-55.5</v>
      </c>
      <c r="C10" s="35">
        <v>0</v>
      </c>
      <c r="D10" s="8">
        <v>-218.1</v>
      </c>
      <c r="E10" s="14">
        <v>0</v>
      </c>
      <c r="F10" s="14">
        <f>D10/B10*100</f>
        <v>392.97297297297297</v>
      </c>
    </row>
    <row r="11" spans="1:6" ht="18" customHeight="1">
      <c r="A11" s="7" t="s">
        <v>1</v>
      </c>
      <c r="B11" s="8">
        <v>220.3</v>
      </c>
      <c r="C11" s="35">
        <v>23520</v>
      </c>
      <c r="D11" s="8">
        <v>-7.4</v>
      </c>
      <c r="E11" s="14">
        <f t="shared" si="0"/>
        <v>-0.031462585034013606</v>
      </c>
      <c r="F11" s="14">
        <f>D11/B11*100</f>
        <v>-3.3590558329550615</v>
      </c>
    </row>
    <row r="12" spans="1:6" ht="18" customHeight="1">
      <c r="A12" s="9" t="s">
        <v>17</v>
      </c>
      <c r="B12" s="8">
        <v>1899.9</v>
      </c>
      <c r="C12" s="35">
        <v>10500</v>
      </c>
      <c r="D12" s="8">
        <v>-720.2</v>
      </c>
      <c r="E12" s="14">
        <f t="shared" si="0"/>
        <v>-6.859047619047621</v>
      </c>
      <c r="F12" s="14">
        <f>D12/B12*100</f>
        <v>-37.907258276751406</v>
      </c>
    </row>
    <row r="13" spans="1:6" ht="15">
      <c r="A13" s="7" t="s">
        <v>23</v>
      </c>
      <c r="B13" s="8">
        <v>888.3</v>
      </c>
      <c r="C13" s="35">
        <v>17900</v>
      </c>
      <c r="D13" s="8">
        <v>-1703.7</v>
      </c>
      <c r="E13" s="14">
        <f aca="true" t="shared" si="2" ref="E13:E18">D13/C13*100</f>
        <v>-9.517877094972068</v>
      </c>
      <c r="F13" s="14">
        <f t="shared" si="1"/>
        <v>-191.79331306990883</v>
      </c>
    </row>
    <row r="14" spans="1:6" ht="15">
      <c r="A14" s="7" t="s">
        <v>19</v>
      </c>
      <c r="B14" s="8">
        <v>316.3</v>
      </c>
      <c r="C14" s="35">
        <v>6700</v>
      </c>
      <c r="D14" s="8">
        <v>236.8</v>
      </c>
      <c r="E14" s="14">
        <f>D14/C14*100</f>
        <v>3.5343283582089553</v>
      </c>
      <c r="F14" s="14">
        <f>D14/B14*100</f>
        <v>74.86563389187481</v>
      </c>
    </row>
    <row r="15" spans="1:6" ht="15">
      <c r="A15" s="7" t="s">
        <v>24</v>
      </c>
      <c r="B15" s="8">
        <v>3407.6</v>
      </c>
      <c r="C15" s="35">
        <v>44400</v>
      </c>
      <c r="D15" s="8">
        <v>-148.3</v>
      </c>
      <c r="E15" s="14">
        <f t="shared" si="2"/>
        <v>-0.33400900900900904</v>
      </c>
      <c r="F15" s="14">
        <f t="shared" si="1"/>
        <v>-4.352036624016904</v>
      </c>
    </row>
    <row r="16" spans="1:6" ht="46.5" customHeight="1" hidden="1">
      <c r="A16" s="7" t="s">
        <v>2</v>
      </c>
      <c r="B16" s="8"/>
      <c r="C16" s="35"/>
      <c r="D16" s="8"/>
      <c r="E16" s="14" t="e">
        <f t="shared" si="2"/>
        <v>#DIV/0!</v>
      </c>
      <c r="F16" s="14" t="e">
        <f t="shared" si="1"/>
        <v>#DIV/0!</v>
      </c>
    </row>
    <row r="17" spans="1:6" ht="24.75" customHeight="1">
      <c r="A17" s="7" t="s">
        <v>12</v>
      </c>
      <c r="B17" s="8">
        <v>0.6</v>
      </c>
      <c r="C17" s="35">
        <v>9</v>
      </c>
      <c r="D17" s="8">
        <v>1</v>
      </c>
      <c r="E17" s="14">
        <f t="shared" si="2"/>
        <v>11.11111111111111</v>
      </c>
      <c r="F17" s="14">
        <f t="shared" si="1"/>
        <v>166.66666666666669</v>
      </c>
    </row>
    <row r="18" spans="1:6" ht="19.5" customHeight="1">
      <c r="A18" s="7" t="s">
        <v>3</v>
      </c>
      <c r="B18" s="8">
        <v>897.9</v>
      </c>
      <c r="C18" s="35">
        <v>6200</v>
      </c>
      <c r="D18" s="8">
        <v>229.2</v>
      </c>
      <c r="E18" s="14">
        <f t="shared" si="2"/>
        <v>3.696774193548387</v>
      </c>
      <c r="F18" s="14">
        <f t="shared" si="1"/>
        <v>25.526227865018374</v>
      </c>
    </row>
    <row r="19" spans="1:6" ht="20.25" customHeight="1">
      <c r="A19" s="9" t="s">
        <v>16</v>
      </c>
      <c r="B19" s="8"/>
      <c r="C19" s="35">
        <v>0</v>
      </c>
      <c r="D19" s="8">
        <v>7.6</v>
      </c>
      <c r="E19" s="14"/>
      <c r="F19" s="14"/>
    </row>
    <row r="20" spans="1:6" s="6" customFormat="1" ht="16.5" customHeight="1">
      <c r="A20" s="19" t="s">
        <v>8</v>
      </c>
      <c r="B20" s="20">
        <f>SUM(B21:B35)</f>
        <v>10729.800000000001</v>
      </c>
      <c r="C20" s="20">
        <f>SUM(C21:C35)</f>
        <v>42220</v>
      </c>
      <c r="D20" s="20">
        <f>SUM(D21:D35)</f>
        <v>5486.800000000001</v>
      </c>
      <c r="E20" s="21">
        <f>D20/C20*100</f>
        <v>12.995736617716725</v>
      </c>
      <c r="F20" s="21">
        <f>D20/B20*100</f>
        <v>51.13608827750751</v>
      </c>
    </row>
    <row r="21" spans="1:6" ht="15">
      <c r="A21" s="7" t="s">
        <v>4</v>
      </c>
      <c r="B21" s="8"/>
      <c r="C21" s="35">
        <v>0</v>
      </c>
      <c r="D21" s="8"/>
      <c r="E21" s="14"/>
      <c r="F21" s="14"/>
    </row>
    <row r="22" spans="1:6" ht="27" customHeight="1">
      <c r="A22" s="7" t="s">
        <v>13</v>
      </c>
      <c r="B22" s="8"/>
      <c r="C22" s="35">
        <v>0</v>
      </c>
      <c r="D22" s="8"/>
      <c r="E22" s="14"/>
      <c r="F22" s="14"/>
    </row>
    <row r="23" spans="1:6" ht="15">
      <c r="A23" s="7" t="s">
        <v>22</v>
      </c>
      <c r="B23" s="8">
        <v>3741.9</v>
      </c>
      <c r="C23" s="35">
        <v>16440</v>
      </c>
      <c r="D23" s="8">
        <v>2525.3</v>
      </c>
      <c r="E23" s="14">
        <f>D23/C23*100</f>
        <v>15.360705596107058</v>
      </c>
      <c r="F23" s="14">
        <f>D23/B23*100</f>
        <v>67.48710548117268</v>
      </c>
    </row>
    <row r="24" spans="1:9" ht="15">
      <c r="A24" s="7" t="s">
        <v>93</v>
      </c>
      <c r="B24" s="8">
        <v>973.1</v>
      </c>
      <c r="C24" s="35">
        <v>3900</v>
      </c>
      <c r="D24" s="8">
        <v>549.6</v>
      </c>
      <c r="E24" s="14">
        <f>D24/C24*100</f>
        <v>14.092307692307692</v>
      </c>
      <c r="F24" s="14">
        <f>D24/B24*100</f>
        <v>56.47929298119412</v>
      </c>
      <c r="I24" s="37"/>
    </row>
    <row r="25" spans="1:9" ht="85.5" customHeight="1">
      <c r="A25" s="47" t="s">
        <v>25</v>
      </c>
      <c r="B25" s="8">
        <v>355.6</v>
      </c>
      <c r="C25" s="35">
        <v>2080</v>
      </c>
      <c r="D25" s="8">
        <v>212.5</v>
      </c>
      <c r="E25" s="14">
        <f>D25/C25*100</f>
        <v>10.216346153846153</v>
      </c>
      <c r="F25" s="14">
        <f>D25/B25*100</f>
        <v>59.758155230596174</v>
      </c>
      <c r="I25" s="37"/>
    </row>
    <row r="26" spans="1:6" ht="32.25" customHeight="1">
      <c r="A26" s="7" t="s">
        <v>11</v>
      </c>
      <c r="B26" s="8"/>
      <c r="C26" s="35">
        <v>0</v>
      </c>
      <c r="D26" s="8"/>
      <c r="E26" s="14"/>
      <c r="F26" s="14"/>
    </row>
    <row r="27" spans="1:6" ht="30">
      <c r="A27" s="7" t="s">
        <v>5</v>
      </c>
      <c r="B27" s="8">
        <v>1247</v>
      </c>
      <c r="C27" s="36">
        <v>2800</v>
      </c>
      <c r="D27" s="8">
        <v>150.7</v>
      </c>
      <c r="E27" s="14">
        <f>D27/C27*100</f>
        <v>5.382142857142857</v>
      </c>
      <c r="F27" s="14">
        <f>D27/B27*100</f>
        <v>12.085004009623095</v>
      </c>
    </row>
    <row r="28" spans="1:6" ht="30">
      <c r="A28" s="7" t="s">
        <v>6</v>
      </c>
      <c r="B28" s="8">
        <v>753.4</v>
      </c>
      <c r="C28" s="35">
        <v>0</v>
      </c>
      <c r="D28" s="8">
        <v>817.7</v>
      </c>
      <c r="E28" s="14">
        <f>D28/B28*100</f>
        <v>108.53464295195117</v>
      </c>
      <c r="F28" s="14">
        <f>D28/B28*100</f>
        <v>108.53464295195117</v>
      </c>
    </row>
    <row r="29" spans="1:6" ht="28.5" customHeight="1">
      <c r="A29" s="7" t="s">
        <v>20</v>
      </c>
      <c r="B29" s="8">
        <v>487.3</v>
      </c>
      <c r="C29" s="35">
        <v>0</v>
      </c>
      <c r="D29" s="8">
        <v>72.8</v>
      </c>
      <c r="E29" s="14">
        <f>D29/B29*100</f>
        <v>14.939462343525548</v>
      </c>
      <c r="F29" s="14">
        <f>D29/B29*100</f>
        <v>14.939462343525548</v>
      </c>
    </row>
    <row r="30" spans="1:6" ht="17.25" customHeight="1">
      <c r="A30" s="7" t="s">
        <v>21</v>
      </c>
      <c r="B30" s="8">
        <v>2084.1</v>
      </c>
      <c r="C30" s="36">
        <v>14000</v>
      </c>
      <c r="D30" s="8">
        <v>900.6</v>
      </c>
      <c r="E30" s="14">
        <f>D30/C30*100</f>
        <v>6.432857142857143</v>
      </c>
      <c r="F30" s="14">
        <f>D30/B30*100</f>
        <v>43.212897653663454</v>
      </c>
    </row>
    <row r="31" spans="1:6" ht="15">
      <c r="A31" s="7" t="s">
        <v>7</v>
      </c>
      <c r="B31" s="8">
        <v>697.7</v>
      </c>
      <c r="C31" s="35">
        <v>3000</v>
      </c>
      <c r="D31" s="8">
        <v>282.5</v>
      </c>
      <c r="E31" s="14">
        <f>D31/C31*100</f>
        <v>9.416666666666666</v>
      </c>
      <c r="F31" s="14">
        <f>D31/B31*100</f>
        <v>40.49018202665902</v>
      </c>
    </row>
    <row r="32" spans="1:6" ht="34.5" customHeight="1">
      <c r="A32" s="7" t="s">
        <v>27</v>
      </c>
      <c r="B32" s="8"/>
      <c r="C32" s="35"/>
      <c r="D32" s="8"/>
      <c r="E32" s="14"/>
      <c r="F32" s="14"/>
    </row>
    <row r="33" spans="1:6" ht="24" customHeight="1">
      <c r="A33" s="7" t="s">
        <v>43</v>
      </c>
      <c r="B33" s="8"/>
      <c r="C33" s="35"/>
      <c r="D33" s="8"/>
      <c r="E33" s="14"/>
      <c r="F33" s="14"/>
    </row>
    <row r="34" spans="1:6" ht="24" customHeight="1">
      <c r="A34" s="7" t="s">
        <v>44</v>
      </c>
      <c r="B34" s="8">
        <v>-392.4</v>
      </c>
      <c r="C34" s="17">
        <v>0</v>
      </c>
      <c r="D34" s="8">
        <v>-24.9</v>
      </c>
      <c r="E34" s="14"/>
      <c r="F34" s="14">
        <f aca="true" t="shared" si="3" ref="F34:F39">D34/B34*100</f>
        <v>6.345565749235474</v>
      </c>
    </row>
    <row r="35" spans="1:6" ht="18.75" customHeight="1">
      <c r="A35" s="7" t="s">
        <v>29</v>
      </c>
      <c r="B35" s="8">
        <v>782.1</v>
      </c>
      <c r="C35" s="17">
        <v>0</v>
      </c>
      <c r="D35" s="8">
        <v>0</v>
      </c>
      <c r="E35" s="14"/>
      <c r="F35" s="14">
        <f t="shared" si="3"/>
        <v>0</v>
      </c>
    </row>
    <row r="36" spans="1:6" s="10" customFormat="1" ht="24.75" customHeight="1">
      <c r="A36" s="28" t="s">
        <v>41</v>
      </c>
      <c r="B36" s="16">
        <f>B6+B20</f>
        <v>85326.50000000001</v>
      </c>
      <c r="C36" s="16">
        <f>C6+C20</f>
        <v>510958.60000000003</v>
      </c>
      <c r="D36" s="16">
        <f>D6+D20</f>
        <v>31102.6</v>
      </c>
      <c r="E36" s="29">
        <f>D36/C36*100</f>
        <v>6.087107644337525</v>
      </c>
      <c r="F36" s="29">
        <f t="shared" si="3"/>
        <v>36.451278325022116</v>
      </c>
    </row>
    <row r="37" spans="1:6" s="10" customFormat="1" ht="32.25" customHeight="1">
      <c r="A37" s="24" t="s">
        <v>28</v>
      </c>
      <c r="B37" s="12">
        <f>B36-B35</f>
        <v>84544.40000000001</v>
      </c>
      <c r="C37" s="12">
        <f>C36-C35</f>
        <v>510958.60000000003</v>
      </c>
      <c r="D37" s="12">
        <f>D36-D35</f>
        <v>31102.6</v>
      </c>
      <c r="E37" s="15">
        <f>D37/C37*100</f>
        <v>6.087107644337525</v>
      </c>
      <c r="F37" s="15">
        <f t="shared" si="3"/>
        <v>36.78848037244335</v>
      </c>
    </row>
    <row r="38" spans="1:6" s="10" customFormat="1" ht="34.5" customHeight="1">
      <c r="A38" s="30" t="s">
        <v>40</v>
      </c>
      <c r="B38" s="16">
        <f>B39+B45+B46</f>
        <v>59598.4</v>
      </c>
      <c r="C38" s="16">
        <f>C39+C45+C46</f>
        <v>1363507.2</v>
      </c>
      <c r="D38" s="16">
        <f>D39+D45+D46</f>
        <v>95452</v>
      </c>
      <c r="E38" s="29">
        <f aca="true" t="shared" si="4" ref="E38:E43">D38/C38*100</f>
        <v>7.000476418459691</v>
      </c>
      <c r="F38" s="29">
        <f t="shared" si="3"/>
        <v>160.15866197750276</v>
      </c>
    </row>
    <row r="39" spans="1:6" s="10" customFormat="1" ht="23.25" customHeight="1">
      <c r="A39" s="25" t="s">
        <v>32</v>
      </c>
      <c r="B39" s="22">
        <f>B40+B41+B42+B43+B44</f>
        <v>92750.90000000001</v>
      </c>
      <c r="C39" s="22">
        <f>C40+C41+C42+C43</f>
        <v>1363507.2</v>
      </c>
      <c r="D39" s="22">
        <f>D40+D41+D42+D43</f>
        <v>184022.7</v>
      </c>
      <c r="E39" s="21">
        <f t="shared" si="4"/>
        <v>13.496276367297511</v>
      </c>
      <c r="F39" s="21">
        <f t="shared" si="3"/>
        <v>198.40529849306043</v>
      </c>
    </row>
    <row r="40" spans="1:6" s="10" customFormat="1" ht="21" customHeight="1">
      <c r="A40" s="26" t="s">
        <v>33</v>
      </c>
      <c r="B40" s="23">
        <v>462.8</v>
      </c>
      <c r="C40" s="23">
        <v>198891.9</v>
      </c>
      <c r="D40" s="23">
        <v>68104.6</v>
      </c>
      <c r="E40" s="14">
        <f t="shared" si="4"/>
        <v>34.24201790017593</v>
      </c>
      <c r="F40" s="14">
        <f aca="true" t="shared" si="5" ref="F40:F46">D40/B40*100</f>
        <v>14715.773552290406</v>
      </c>
    </row>
    <row r="41" spans="1:6" s="10" customFormat="1" ht="20.25" customHeight="1">
      <c r="A41" s="26" t="s">
        <v>34</v>
      </c>
      <c r="B41" s="23">
        <v>30235.8</v>
      </c>
      <c r="C41" s="23">
        <v>385317.2</v>
      </c>
      <c r="D41" s="23">
        <v>1153.6</v>
      </c>
      <c r="E41" s="14">
        <f t="shared" si="4"/>
        <v>0.29938969763093887</v>
      </c>
      <c r="F41" s="14">
        <f t="shared" si="5"/>
        <v>3.815344723804232</v>
      </c>
    </row>
    <row r="42" spans="1:6" s="10" customFormat="1" ht="21.75" customHeight="1">
      <c r="A42" s="26" t="s">
        <v>35</v>
      </c>
      <c r="B42" s="23">
        <v>59803</v>
      </c>
      <c r="C42" s="23">
        <v>747112.3</v>
      </c>
      <c r="D42" s="23">
        <v>114764.5</v>
      </c>
      <c r="E42" s="14">
        <f t="shared" si="4"/>
        <v>15.361077578297131</v>
      </c>
      <c r="F42" s="14">
        <f t="shared" si="5"/>
        <v>191.90425229503535</v>
      </c>
    </row>
    <row r="43" spans="1:6" s="10" customFormat="1" ht="22.5" customHeight="1">
      <c r="A43" s="26" t="s">
        <v>36</v>
      </c>
      <c r="B43" s="23">
        <v>2102.7</v>
      </c>
      <c r="C43" s="23">
        <v>32185.8</v>
      </c>
      <c r="D43" s="23">
        <v>0</v>
      </c>
      <c r="E43" s="14">
        <f t="shared" si="4"/>
        <v>0</v>
      </c>
      <c r="F43" s="14">
        <f t="shared" si="5"/>
        <v>0</v>
      </c>
    </row>
    <row r="44" spans="1:6" s="10" customFormat="1" ht="22.5" customHeight="1">
      <c r="A44" s="26" t="s">
        <v>45</v>
      </c>
      <c r="B44" s="23">
        <v>146.6</v>
      </c>
      <c r="C44" s="23">
        <v>0</v>
      </c>
      <c r="D44" s="23">
        <v>0</v>
      </c>
      <c r="E44" s="14">
        <v>0</v>
      </c>
      <c r="F44" s="14">
        <f t="shared" si="5"/>
        <v>0</v>
      </c>
    </row>
    <row r="45" spans="1:6" s="10" customFormat="1" ht="54.75" customHeight="1">
      <c r="A45" s="27" t="s">
        <v>38</v>
      </c>
      <c r="B45" s="22">
        <v>4764.4</v>
      </c>
      <c r="C45" s="22">
        <v>0</v>
      </c>
      <c r="D45" s="22">
        <v>200.9</v>
      </c>
      <c r="E45" s="14">
        <v>0</v>
      </c>
      <c r="F45" s="21">
        <f t="shared" si="5"/>
        <v>4.2166904542019985</v>
      </c>
    </row>
    <row r="46" spans="1:6" s="10" customFormat="1" ht="40.5" customHeight="1">
      <c r="A46" s="27" t="s">
        <v>39</v>
      </c>
      <c r="B46" s="22">
        <v>-37916.9</v>
      </c>
      <c r="C46" s="22">
        <v>0</v>
      </c>
      <c r="D46" s="22">
        <v>-88771.6</v>
      </c>
      <c r="E46" s="14">
        <v>0</v>
      </c>
      <c r="F46" s="21">
        <f t="shared" si="5"/>
        <v>234.1214603514528</v>
      </c>
    </row>
    <row r="47" spans="1:6" ht="21" customHeight="1">
      <c r="A47" s="31" t="s">
        <v>42</v>
      </c>
      <c r="B47" s="32">
        <f>B48+B55+B59+B65+B54+B70+B71+B78+B81+B86</f>
        <v>129413</v>
      </c>
      <c r="C47" s="32">
        <f>C48+C55+C59+C65+C54+C70+C71+C78+C81+C86</f>
        <v>1952295.4</v>
      </c>
      <c r="D47" s="32">
        <f>D48+D55+D59+D65+D54+D70+D71+D78+D81+D86</f>
        <v>174790.19999999995</v>
      </c>
      <c r="E47" s="29">
        <f>D47/C47*100</f>
        <v>8.953061099257825</v>
      </c>
      <c r="F47" s="39">
        <f>D47/B47*100</f>
        <v>135.06386529946758</v>
      </c>
    </row>
    <row r="48" spans="1:6" ht="21" customHeight="1">
      <c r="A48" s="42" t="s">
        <v>76</v>
      </c>
      <c r="B48" s="43">
        <f>B49+B51+B53+B50+B52</f>
        <v>10688.5</v>
      </c>
      <c r="C48" s="43">
        <f>C49+C51+C53+C50+C52</f>
        <v>125732.9</v>
      </c>
      <c r="D48" s="43">
        <f>D49+D51+D53+D50+D52</f>
        <v>12938.1</v>
      </c>
      <c r="E48" s="14">
        <f>D48/C48*100</f>
        <v>10.290146811216475</v>
      </c>
      <c r="F48" s="14">
        <f aca="true" t="shared" si="6" ref="F48:F88">D48/B48*100</f>
        <v>121.04691958647145</v>
      </c>
    </row>
    <row r="49" spans="1:6" ht="15">
      <c r="A49" s="40" t="s">
        <v>46</v>
      </c>
      <c r="B49" s="41">
        <v>6719.3</v>
      </c>
      <c r="C49" s="41">
        <v>91030</v>
      </c>
      <c r="D49" s="41">
        <v>8170.4</v>
      </c>
      <c r="E49" s="14">
        <f aca="true" t="shared" si="7" ref="E49:E88">D49/C49*100</f>
        <v>8.975502581566516</v>
      </c>
      <c r="F49" s="14">
        <f t="shared" si="6"/>
        <v>121.59599958328992</v>
      </c>
    </row>
    <row r="50" spans="1:6" ht="15">
      <c r="A50" s="40" t="s">
        <v>84</v>
      </c>
      <c r="B50" s="41">
        <v>0</v>
      </c>
      <c r="C50" s="41">
        <v>5.5</v>
      </c>
      <c r="D50" s="41">
        <v>0</v>
      </c>
      <c r="E50" s="14">
        <f t="shared" si="7"/>
        <v>0</v>
      </c>
      <c r="F50" s="14">
        <v>0</v>
      </c>
    </row>
    <row r="51" spans="1:6" ht="15">
      <c r="A51" s="40" t="s">
        <v>47</v>
      </c>
      <c r="B51" s="41">
        <v>999.3</v>
      </c>
      <c r="C51" s="41">
        <v>7314.5</v>
      </c>
      <c r="D51" s="41">
        <v>1126.1</v>
      </c>
      <c r="E51" s="14">
        <f t="shared" si="7"/>
        <v>15.395447399001982</v>
      </c>
      <c r="F51" s="14">
        <f t="shared" si="6"/>
        <v>112.68888221755229</v>
      </c>
    </row>
    <row r="52" spans="1:6" ht="15">
      <c r="A52" s="40" t="s">
        <v>85</v>
      </c>
      <c r="B52" s="41">
        <v>0</v>
      </c>
      <c r="C52" s="41">
        <v>518.7</v>
      </c>
      <c r="D52" s="41">
        <v>0</v>
      </c>
      <c r="E52" s="14">
        <f t="shared" si="7"/>
        <v>0</v>
      </c>
      <c r="F52" s="14">
        <v>0</v>
      </c>
    </row>
    <row r="53" spans="1:6" ht="15">
      <c r="A53" s="40" t="s">
        <v>48</v>
      </c>
      <c r="B53" s="41">
        <v>2969.9</v>
      </c>
      <c r="C53" s="41">
        <v>26864.2</v>
      </c>
      <c r="D53" s="41">
        <v>3641.6</v>
      </c>
      <c r="E53" s="14">
        <f t="shared" si="7"/>
        <v>13.555586989376195</v>
      </c>
      <c r="F53" s="14">
        <f t="shared" si="6"/>
        <v>122.61692312872488</v>
      </c>
    </row>
    <row r="54" spans="1:6" ht="15">
      <c r="A54" s="42" t="s">
        <v>49</v>
      </c>
      <c r="B54" s="43">
        <v>286.9</v>
      </c>
      <c r="C54" s="43">
        <v>3279.2</v>
      </c>
      <c r="D54" s="43">
        <v>183.7</v>
      </c>
      <c r="E54" s="21">
        <f t="shared" si="7"/>
        <v>5.60197609172969</v>
      </c>
      <c r="F54" s="21">
        <f t="shared" si="6"/>
        <v>64.02927849424887</v>
      </c>
    </row>
    <row r="55" spans="1:6" ht="15">
      <c r="A55" s="42" t="s">
        <v>77</v>
      </c>
      <c r="B55" s="43">
        <f>B56+B57+B58</f>
        <v>1109.9</v>
      </c>
      <c r="C55" s="43">
        <f>C56+C57+C58</f>
        <v>13257.8</v>
      </c>
      <c r="D55" s="43">
        <f>D56+D57+D58</f>
        <v>1065.6000000000001</v>
      </c>
      <c r="E55" s="21">
        <f t="shared" si="7"/>
        <v>8.037532622305362</v>
      </c>
      <c r="F55" s="21">
        <f t="shared" si="6"/>
        <v>96.00864942787639</v>
      </c>
    </row>
    <row r="56" spans="1:6" ht="15">
      <c r="A56" s="40" t="s">
        <v>50</v>
      </c>
      <c r="B56" s="41">
        <v>275.5</v>
      </c>
      <c r="C56" s="41">
        <v>2216.1</v>
      </c>
      <c r="D56" s="41">
        <v>226.7</v>
      </c>
      <c r="E56" s="14">
        <f t="shared" si="7"/>
        <v>10.229682776048012</v>
      </c>
      <c r="F56" s="14">
        <f t="shared" si="6"/>
        <v>82.28675136116152</v>
      </c>
    </row>
    <row r="57" spans="1:6" ht="15">
      <c r="A57" s="40" t="s">
        <v>51</v>
      </c>
      <c r="B57" s="41">
        <v>794.4</v>
      </c>
      <c r="C57" s="41">
        <v>8118.7</v>
      </c>
      <c r="D57" s="41">
        <v>795.5</v>
      </c>
      <c r="E57" s="14">
        <f t="shared" si="7"/>
        <v>9.798366733590354</v>
      </c>
      <c r="F57" s="14">
        <f t="shared" si="6"/>
        <v>100.13846928499497</v>
      </c>
    </row>
    <row r="58" spans="1:6" ht="15">
      <c r="A58" s="40" t="s">
        <v>52</v>
      </c>
      <c r="B58" s="41">
        <v>40</v>
      </c>
      <c r="C58" s="41">
        <v>2923</v>
      </c>
      <c r="D58" s="41">
        <v>43.4</v>
      </c>
      <c r="E58" s="14">
        <f t="shared" si="7"/>
        <v>1.484775915155662</v>
      </c>
      <c r="F58" s="14">
        <f t="shared" si="6"/>
        <v>108.5</v>
      </c>
    </row>
    <row r="59" spans="1:6" ht="15">
      <c r="A59" s="42" t="s">
        <v>78</v>
      </c>
      <c r="B59" s="43">
        <f>B60+B61+B63+B64+B62</f>
        <v>27734.999999999996</v>
      </c>
      <c r="C59" s="43">
        <f>C60+C61+C63+C64+C62</f>
        <v>305005</v>
      </c>
      <c r="D59" s="43">
        <f>D60+D61+D63+D64+D62</f>
        <v>1492</v>
      </c>
      <c r="E59" s="21">
        <f t="shared" si="7"/>
        <v>0.4891723086506779</v>
      </c>
      <c r="F59" s="21">
        <f t="shared" si="6"/>
        <v>5.379484405985218</v>
      </c>
    </row>
    <row r="60" spans="1:6" ht="15">
      <c r="A60" s="40" t="s">
        <v>53</v>
      </c>
      <c r="B60" s="41">
        <v>54.6</v>
      </c>
      <c r="C60" s="41">
        <v>2367</v>
      </c>
      <c r="D60" s="41">
        <v>16.3</v>
      </c>
      <c r="E60" s="14">
        <f t="shared" si="7"/>
        <v>0.6886354034643007</v>
      </c>
      <c r="F60" s="48">
        <f t="shared" si="6"/>
        <v>29.853479853479854</v>
      </c>
    </row>
    <row r="61" spans="1:6" ht="15">
      <c r="A61" s="40" t="s">
        <v>54</v>
      </c>
      <c r="B61" s="41">
        <v>0</v>
      </c>
      <c r="C61" s="41">
        <v>1587.4</v>
      </c>
      <c r="D61" s="41">
        <v>0</v>
      </c>
      <c r="E61" s="14">
        <f t="shared" si="7"/>
        <v>0</v>
      </c>
      <c r="F61" s="48">
        <v>0</v>
      </c>
    </row>
    <row r="62" spans="1:6" ht="15">
      <c r="A62" s="40" t="s">
        <v>86</v>
      </c>
      <c r="B62" s="41">
        <v>0</v>
      </c>
      <c r="C62" s="41">
        <v>132.1</v>
      </c>
      <c r="D62" s="41">
        <v>0</v>
      </c>
      <c r="E62" s="14">
        <f t="shared" si="7"/>
        <v>0</v>
      </c>
      <c r="F62" s="48">
        <v>0</v>
      </c>
    </row>
    <row r="63" spans="1:6" ht="15">
      <c r="A63" s="40" t="s">
        <v>55</v>
      </c>
      <c r="B63" s="41">
        <v>27627.3</v>
      </c>
      <c r="C63" s="41">
        <v>296105.5</v>
      </c>
      <c r="D63" s="41">
        <v>1383.5</v>
      </c>
      <c r="E63" s="14">
        <f t="shared" si="7"/>
        <v>0.4672321182821663</v>
      </c>
      <c r="F63" s="14">
        <f t="shared" si="6"/>
        <v>5.00772786338151</v>
      </c>
    </row>
    <row r="64" spans="1:6" ht="15">
      <c r="A64" s="40" t="s">
        <v>56</v>
      </c>
      <c r="B64" s="41">
        <v>53.1</v>
      </c>
      <c r="C64" s="41">
        <v>4813</v>
      </c>
      <c r="D64" s="41">
        <v>92.2</v>
      </c>
      <c r="E64" s="14">
        <f t="shared" si="7"/>
        <v>1.9156451277789321</v>
      </c>
      <c r="F64" s="14">
        <f t="shared" si="6"/>
        <v>173.63465160075327</v>
      </c>
    </row>
    <row r="65" spans="1:6" ht="15">
      <c r="A65" s="42" t="s">
        <v>79</v>
      </c>
      <c r="B65" s="43">
        <f>B66+B67+B68+B69</f>
        <v>4265.099999999999</v>
      </c>
      <c r="C65" s="43">
        <f>C66+C67+C68+C69</f>
        <v>230516.90000000002</v>
      </c>
      <c r="D65" s="43">
        <f>D66+D67+D68+D69</f>
        <v>4241.4</v>
      </c>
      <c r="E65" s="21">
        <f t="shared" si="7"/>
        <v>1.8399518647005921</v>
      </c>
      <c r="F65" s="21">
        <f t="shared" si="6"/>
        <v>99.44432721389886</v>
      </c>
    </row>
    <row r="66" spans="1:6" ht="15">
      <c r="A66" s="40" t="s">
        <v>57</v>
      </c>
      <c r="B66" s="41">
        <v>195.3</v>
      </c>
      <c r="C66" s="41">
        <v>33218.7</v>
      </c>
      <c r="D66" s="41">
        <v>0</v>
      </c>
      <c r="E66" s="14">
        <f t="shared" si="7"/>
        <v>0</v>
      </c>
      <c r="F66" s="14">
        <f t="shared" si="6"/>
        <v>0</v>
      </c>
    </row>
    <row r="67" spans="1:6" ht="15">
      <c r="A67" s="40" t="s">
        <v>58</v>
      </c>
      <c r="B67" s="41">
        <v>1724.6</v>
      </c>
      <c r="C67" s="41">
        <v>84060.6</v>
      </c>
      <c r="D67" s="41">
        <v>1366</v>
      </c>
      <c r="E67" s="14">
        <f t="shared" si="7"/>
        <v>1.6250181416739826</v>
      </c>
      <c r="F67" s="14">
        <f t="shared" si="6"/>
        <v>79.20677258494723</v>
      </c>
    </row>
    <row r="68" spans="1:6" ht="15">
      <c r="A68" s="40" t="s">
        <v>59</v>
      </c>
      <c r="B68" s="41">
        <v>2345.2</v>
      </c>
      <c r="C68" s="41">
        <v>113237.6</v>
      </c>
      <c r="D68" s="41">
        <v>2875.4</v>
      </c>
      <c r="E68" s="14">
        <f t="shared" si="7"/>
        <v>2.5392625770945343</v>
      </c>
      <c r="F68" s="14">
        <f t="shared" si="6"/>
        <v>122.6078799249531</v>
      </c>
    </row>
    <row r="69" spans="1:6" ht="15" hidden="1">
      <c r="A69" s="40" t="s">
        <v>60</v>
      </c>
      <c r="B69" s="41">
        <v>0</v>
      </c>
      <c r="C69" s="41">
        <v>0</v>
      </c>
      <c r="D69" s="41">
        <v>0</v>
      </c>
      <c r="E69" s="14"/>
      <c r="F69" s="21"/>
    </row>
    <row r="70" spans="1:6" ht="15">
      <c r="A70" s="42" t="s">
        <v>61</v>
      </c>
      <c r="B70" s="43">
        <v>0</v>
      </c>
      <c r="C70" s="43">
        <v>300</v>
      </c>
      <c r="D70" s="43">
        <v>0</v>
      </c>
      <c r="E70" s="21">
        <f t="shared" si="7"/>
        <v>0</v>
      </c>
      <c r="F70" s="21">
        <v>0</v>
      </c>
    </row>
    <row r="71" spans="1:6" ht="15">
      <c r="A71" s="42" t="s">
        <v>80</v>
      </c>
      <c r="B71" s="43">
        <f>B72+B73+B74+B75+B76+B77</f>
        <v>65033</v>
      </c>
      <c r="C71" s="43">
        <f>C72+C73+C74+C75+C76+C77</f>
        <v>1007331.9999999999</v>
      </c>
      <c r="D71" s="43">
        <f>D72+D73+D74+D75+D76+D77</f>
        <v>136015.3</v>
      </c>
      <c r="E71" s="21">
        <f t="shared" si="7"/>
        <v>13.502529454042959</v>
      </c>
      <c r="F71" s="21">
        <f t="shared" si="6"/>
        <v>209.14812479817937</v>
      </c>
    </row>
    <row r="72" spans="1:6" ht="15">
      <c r="A72" s="40" t="s">
        <v>62</v>
      </c>
      <c r="B72" s="41">
        <v>10997.9</v>
      </c>
      <c r="C72" s="41">
        <v>256787.8</v>
      </c>
      <c r="D72" s="41">
        <v>35511.2</v>
      </c>
      <c r="E72" s="14">
        <f t="shared" si="7"/>
        <v>13.829005895139879</v>
      </c>
      <c r="F72" s="14">
        <f t="shared" si="6"/>
        <v>322.89073368552175</v>
      </c>
    </row>
    <row r="73" spans="1:6" ht="15">
      <c r="A73" s="40" t="s">
        <v>63</v>
      </c>
      <c r="B73" s="41">
        <v>46298.4</v>
      </c>
      <c r="C73" s="41">
        <v>664155.6</v>
      </c>
      <c r="D73" s="41">
        <v>92984.9</v>
      </c>
      <c r="E73" s="14">
        <f t="shared" si="7"/>
        <v>14.000469167165045</v>
      </c>
      <c r="F73" s="14">
        <f t="shared" si="6"/>
        <v>200.83825790956058</v>
      </c>
    </row>
    <row r="74" spans="1:6" ht="15">
      <c r="A74" s="40" t="s">
        <v>64</v>
      </c>
      <c r="B74" s="41">
        <v>7262.1</v>
      </c>
      <c r="C74" s="41">
        <v>64799.1</v>
      </c>
      <c r="D74" s="41">
        <v>6563.5</v>
      </c>
      <c r="E74" s="14">
        <f t="shared" si="7"/>
        <v>10.12899870522893</v>
      </c>
      <c r="F74" s="14">
        <f t="shared" si="6"/>
        <v>90.38019305710469</v>
      </c>
    </row>
    <row r="75" spans="1:6" ht="14.25" customHeight="1">
      <c r="A75" s="40" t="s">
        <v>66</v>
      </c>
      <c r="B75" s="41">
        <v>0</v>
      </c>
      <c r="C75" s="41">
        <v>123</v>
      </c>
      <c r="D75" s="41">
        <v>16.7</v>
      </c>
      <c r="E75" s="14">
        <f t="shared" si="7"/>
        <v>13.577235772357724</v>
      </c>
      <c r="F75" s="14">
        <v>0</v>
      </c>
    </row>
    <row r="76" spans="1:6" ht="15" hidden="1">
      <c r="A76" s="40" t="s">
        <v>65</v>
      </c>
      <c r="B76" s="41">
        <v>0</v>
      </c>
      <c r="C76" s="41">
        <v>0</v>
      </c>
      <c r="D76" s="41">
        <v>0</v>
      </c>
      <c r="E76" s="14"/>
      <c r="F76" s="14" t="e">
        <f t="shared" si="6"/>
        <v>#DIV/0!</v>
      </c>
    </row>
    <row r="77" spans="1:6" ht="15">
      <c r="A77" s="40" t="s">
        <v>67</v>
      </c>
      <c r="B77" s="41">
        <v>474.6</v>
      </c>
      <c r="C77" s="41">
        <v>21466.5</v>
      </c>
      <c r="D77" s="41">
        <v>939</v>
      </c>
      <c r="E77" s="14">
        <f t="shared" si="7"/>
        <v>4.374257564111523</v>
      </c>
      <c r="F77" s="14">
        <f t="shared" si="6"/>
        <v>197.85082174462704</v>
      </c>
    </row>
    <row r="78" spans="1:6" ht="15">
      <c r="A78" s="42" t="s">
        <v>81</v>
      </c>
      <c r="B78" s="43">
        <f>B79+B80</f>
        <v>19039.100000000002</v>
      </c>
      <c r="C78" s="43">
        <f>C79+C80</f>
        <v>167127.4</v>
      </c>
      <c r="D78" s="43">
        <f>D79+D80</f>
        <v>16369.3</v>
      </c>
      <c r="E78" s="21">
        <f t="shared" si="7"/>
        <v>9.794504072940763</v>
      </c>
      <c r="F78" s="21">
        <f t="shared" si="6"/>
        <v>85.97727833773654</v>
      </c>
    </row>
    <row r="79" spans="1:6" ht="15">
      <c r="A79" s="40" t="s">
        <v>68</v>
      </c>
      <c r="B79" s="41">
        <v>18815.2</v>
      </c>
      <c r="C79" s="41">
        <v>162424.1</v>
      </c>
      <c r="D79" s="41">
        <v>16078.5</v>
      </c>
      <c r="E79" s="14">
        <f t="shared" si="7"/>
        <v>9.89908517270528</v>
      </c>
      <c r="F79" s="14">
        <f t="shared" si="6"/>
        <v>85.45484501892086</v>
      </c>
    </row>
    <row r="80" spans="1:6" ht="15">
      <c r="A80" s="40" t="s">
        <v>69</v>
      </c>
      <c r="B80" s="41">
        <v>223.9</v>
      </c>
      <c r="C80" s="41">
        <v>4703.3</v>
      </c>
      <c r="D80" s="41">
        <v>290.8</v>
      </c>
      <c r="E80" s="14">
        <f t="shared" si="7"/>
        <v>6.1828928624582735</v>
      </c>
      <c r="F80" s="14">
        <f t="shared" si="6"/>
        <v>129.87941045109423</v>
      </c>
    </row>
    <row r="81" spans="1:6" ht="15">
      <c r="A81" s="42" t="s">
        <v>82</v>
      </c>
      <c r="B81" s="43">
        <f>B82+B83+B84+B85</f>
        <v>744.8000000000001</v>
      </c>
      <c r="C81" s="43">
        <f>C82+C83+C84+C85</f>
        <v>71696.09999999999</v>
      </c>
      <c r="D81" s="43">
        <f>D82+D83+D84+D85</f>
        <v>172.3</v>
      </c>
      <c r="E81" s="21">
        <f t="shared" si="7"/>
        <v>0.24031990582472412</v>
      </c>
      <c r="F81" s="21">
        <f t="shared" si="6"/>
        <v>23.13372717508056</v>
      </c>
    </row>
    <row r="82" spans="1:6" ht="15">
      <c r="A82" s="40" t="s">
        <v>70</v>
      </c>
      <c r="B82" s="41">
        <v>54</v>
      </c>
      <c r="C82" s="41">
        <v>743.8</v>
      </c>
      <c r="D82" s="41">
        <v>0</v>
      </c>
      <c r="E82" s="14">
        <f t="shared" si="7"/>
        <v>0</v>
      </c>
      <c r="F82" s="48">
        <f t="shared" si="6"/>
        <v>0</v>
      </c>
    </row>
    <row r="83" spans="1:6" ht="15">
      <c r="A83" s="40" t="s">
        <v>71</v>
      </c>
      <c r="B83" s="41">
        <v>681.6</v>
      </c>
      <c r="C83" s="41">
        <v>12726.3</v>
      </c>
      <c r="D83" s="41">
        <v>164.8</v>
      </c>
      <c r="E83" s="14">
        <f t="shared" si="7"/>
        <v>1.294956114503037</v>
      </c>
      <c r="F83" s="48">
        <f t="shared" si="6"/>
        <v>24.178403755868548</v>
      </c>
    </row>
    <row r="84" spans="1:6" ht="15">
      <c r="A84" s="40" t="s">
        <v>72</v>
      </c>
      <c r="B84" s="41">
        <v>-3.5</v>
      </c>
      <c r="C84" s="41">
        <v>58105.2</v>
      </c>
      <c r="D84" s="41">
        <v>0</v>
      </c>
      <c r="E84" s="14">
        <f t="shared" si="7"/>
        <v>0</v>
      </c>
      <c r="F84" s="48">
        <f t="shared" si="6"/>
        <v>0</v>
      </c>
    </row>
    <row r="85" spans="1:6" ht="15">
      <c r="A85" s="40" t="s">
        <v>73</v>
      </c>
      <c r="B85" s="41">
        <v>12.7</v>
      </c>
      <c r="C85" s="41">
        <v>120.8</v>
      </c>
      <c r="D85" s="41">
        <v>7.5</v>
      </c>
      <c r="E85" s="14">
        <f t="shared" si="7"/>
        <v>6.208609271523179</v>
      </c>
      <c r="F85" s="48">
        <f t="shared" si="6"/>
        <v>59.05511811023623</v>
      </c>
    </row>
    <row r="86" spans="1:6" ht="15">
      <c r="A86" s="42" t="s">
        <v>83</v>
      </c>
      <c r="B86" s="43">
        <f>B87+B88</f>
        <v>510.7</v>
      </c>
      <c r="C86" s="43">
        <f>C87+C88</f>
        <v>28048.1</v>
      </c>
      <c r="D86" s="43">
        <f>D87+D88</f>
        <v>2312.5</v>
      </c>
      <c r="E86" s="21">
        <f t="shared" si="7"/>
        <v>8.244765242565451</v>
      </c>
      <c r="F86" s="21">
        <f t="shared" si="6"/>
        <v>452.80986880751914</v>
      </c>
    </row>
    <row r="87" spans="1:6" ht="15">
      <c r="A87" s="40" t="s">
        <v>74</v>
      </c>
      <c r="B87" s="41">
        <v>349.9</v>
      </c>
      <c r="C87" s="41">
        <v>20419</v>
      </c>
      <c r="D87" s="41">
        <v>1967.8</v>
      </c>
      <c r="E87" s="14">
        <f t="shared" si="7"/>
        <v>9.637102698467114</v>
      </c>
      <c r="F87" s="48">
        <f t="shared" si="6"/>
        <v>562.3892540725922</v>
      </c>
    </row>
    <row r="88" spans="1:6" ht="15">
      <c r="A88" s="40" t="s">
        <v>75</v>
      </c>
      <c r="B88" s="41">
        <v>160.8</v>
      </c>
      <c r="C88" s="41">
        <v>7629.1</v>
      </c>
      <c r="D88" s="41">
        <v>344.7</v>
      </c>
      <c r="E88" s="14">
        <f t="shared" si="7"/>
        <v>4.518226265221323</v>
      </c>
      <c r="F88" s="48">
        <f t="shared" si="6"/>
        <v>214.36567164179104</v>
      </c>
    </row>
    <row r="89" spans="1:6" ht="15">
      <c r="A89" s="44" t="s">
        <v>87</v>
      </c>
      <c r="B89" s="45">
        <f>B5-B47</f>
        <v>15511.900000000023</v>
      </c>
      <c r="C89" s="45">
        <f>C5-C47</f>
        <v>-77829.59999999986</v>
      </c>
      <c r="D89" s="45">
        <f>D5-D47</f>
        <v>-48235.59999999995</v>
      </c>
      <c r="E89" s="46" t="s">
        <v>88</v>
      </c>
      <c r="F89" s="46" t="s">
        <v>88</v>
      </c>
    </row>
  </sheetData>
  <sheetProtection/>
  <mergeCells count="2">
    <mergeCell ref="E1:F1"/>
    <mergeCell ref="A2:F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</dc:creator>
  <cp:keywords/>
  <dc:description/>
  <cp:lastModifiedBy>Чеб. р-н Иванова М.И.</cp:lastModifiedBy>
  <cp:lastPrinted>2023-03-07T04:54:06Z</cp:lastPrinted>
  <dcterms:created xsi:type="dcterms:W3CDTF">2008-11-10T05:44:55Z</dcterms:created>
  <dcterms:modified xsi:type="dcterms:W3CDTF">2023-03-07T04:54:28Z</dcterms:modified>
  <cp:category/>
  <cp:version/>
  <cp:contentType/>
  <cp:contentStatus/>
</cp:coreProperties>
</file>